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30.1" sheetId="1" r:id="rId1"/>
    <sheet name="30.2" sheetId="2" r:id="rId2"/>
    <sheet name="30.3" sheetId="3" r:id="rId3"/>
    <sheet name="30.4" sheetId="4" r:id="rId4"/>
    <sheet name="30.5" sheetId="5" r:id="rId5"/>
    <sheet name="30.6" sheetId="6" r:id="rId6"/>
  </sheets>
  <calcPr calcId="145621"/>
</workbook>
</file>

<file path=xl/calcChain.xml><?xml version="1.0" encoding="utf-8"?>
<calcChain xmlns="http://schemas.openxmlformats.org/spreadsheetml/2006/main">
  <c r="C8" i="6" l="1"/>
  <c r="C9" i="6" s="1"/>
  <c r="C11" i="6" s="1"/>
  <c r="C13" i="6" s="1"/>
  <c r="C15" i="6" s="1"/>
  <c r="B8" i="6"/>
  <c r="B9" i="6" s="1"/>
  <c r="B11" i="6" s="1"/>
  <c r="B13" i="6" s="1"/>
  <c r="B15" i="6" s="1"/>
  <c r="C8" i="5"/>
  <c r="C10" i="5" s="1"/>
  <c r="C12" i="5" s="1"/>
  <c r="C14" i="5" s="1"/>
  <c r="B8" i="5"/>
  <c r="B10" i="5" s="1"/>
  <c r="B12" i="5" s="1"/>
  <c r="B14" i="5" s="1"/>
  <c r="C22" i="4"/>
  <c r="B22" i="4"/>
  <c r="C15" i="4"/>
  <c r="C16" i="4" s="1"/>
  <c r="B15" i="4"/>
  <c r="B16" i="4" s="1"/>
  <c r="C7" i="4"/>
  <c r="C23" i="4" s="1"/>
  <c r="B7" i="4"/>
  <c r="B23" i="4" s="1"/>
  <c r="C26" i="3"/>
  <c r="B26" i="3"/>
  <c r="C19" i="3"/>
  <c r="B19" i="3"/>
  <c r="C17" i="3"/>
  <c r="C18" i="3" s="1"/>
  <c r="C20" i="3" s="1"/>
  <c r="B17" i="3"/>
  <c r="B18" i="3" s="1"/>
  <c r="B20" i="3" s="1"/>
  <c r="C9" i="3"/>
  <c r="C29" i="3" s="1"/>
  <c r="B9" i="3"/>
  <c r="B29" i="3" s="1"/>
  <c r="C7" i="3"/>
  <c r="C27" i="3" s="1"/>
  <c r="B7" i="3"/>
  <c r="B27" i="3" s="1"/>
  <c r="C7" i="2"/>
  <c r="C8" i="2" s="1"/>
  <c r="C10" i="2" s="1"/>
  <c r="C12" i="2" s="1"/>
  <c r="C14" i="2" s="1"/>
  <c r="B7" i="2"/>
  <c r="B8" i="2" s="1"/>
  <c r="B10" i="2" s="1"/>
  <c r="B12" i="2" s="1"/>
  <c r="B14" i="2" s="1"/>
  <c r="C9" i="1"/>
  <c r="B9" i="1"/>
  <c r="C7" i="1"/>
  <c r="C8" i="1" s="1"/>
  <c r="C10" i="1" s="1"/>
  <c r="C12" i="1" s="1"/>
  <c r="C14" i="1" s="1"/>
  <c r="C16" i="1" s="1"/>
  <c r="B7" i="1"/>
  <c r="B8" i="1" s="1"/>
  <c r="B10" i="1" s="1"/>
  <c r="B12" i="1" s="1"/>
  <c r="B14" i="1" s="1"/>
  <c r="B16" i="1" s="1"/>
  <c r="C24" i="4" l="1"/>
  <c r="B24" i="4"/>
  <c r="C8" i="4"/>
  <c r="B8" i="4"/>
  <c r="C8" i="3"/>
  <c r="B8" i="3"/>
  <c r="C28" i="3" l="1"/>
  <c r="C10" i="3"/>
  <c r="C30" i="3" s="1"/>
  <c r="B28" i="3"/>
  <c r="B10" i="3"/>
  <c r="B30" i="3" s="1"/>
</calcChain>
</file>

<file path=xl/sharedStrings.xml><?xml version="1.0" encoding="utf-8"?>
<sst xmlns="http://schemas.openxmlformats.org/spreadsheetml/2006/main" count="149" uniqueCount="40">
  <si>
    <t>Afvigelse</t>
  </si>
  <si>
    <t>Regnskab</t>
  </si>
  <si>
    <t>Budget</t>
  </si>
  <si>
    <t>kr.</t>
  </si>
  <si>
    <t>%</t>
  </si>
  <si>
    <t>Omsætning</t>
  </si>
  <si>
    <t>- Vareforbrug</t>
  </si>
  <si>
    <t>Bruttofortjeneste</t>
  </si>
  <si>
    <t>- Salgsprovision</t>
  </si>
  <si>
    <t>Dækningsbidrag</t>
  </si>
  <si>
    <t>- Kontante kapacitetsomkostninger</t>
  </si>
  <si>
    <t>Indtjeningsbidrag</t>
  </si>
  <si>
    <t>- Afskrivninger</t>
  </si>
  <si>
    <t>Resultat før renter</t>
  </si>
  <si>
    <t>- Renteomkostninger</t>
  </si>
  <si>
    <t>Resultat</t>
  </si>
  <si>
    <t>Overskudsgrad</t>
  </si>
  <si>
    <t>Bruttoavanceprocent</t>
  </si>
  <si>
    <t>Dækningsgrad</t>
  </si>
  <si>
    <t>Resultat før skat</t>
  </si>
  <si>
    <t xml:space="preserve">  Kontorartikler</t>
  </si>
  <si>
    <t xml:space="preserve">  Rengøringsmidler</t>
  </si>
  <si>
    <t xml:space="preserve">  I alt</t>
  </si>
  <si>
    <t xml:space="preserve">  Private</t>
  </si>
  <si>
    <t xml:space="preserve">  Erhvervsdrivende</t>
  </si>
  <si>
    <t>- Variable omkostninger</t>
  </si>
  <si>
    <t>Opgave 30.5</t>
  </si>
  <si>
    <t>Resultatkontrol for januar kvartal 2016</t>
  </si>
  <si>
    <t>Opgave 30.1</t>
  </si>
  <si>
    <t>Resultatkontrol for juli kvartal 2016</t>
  </si>
  <si>
    <t>Opgave 30.2</t>
  </si>
  <si>
    <t>Resultatkontrol for april kvartal 2016</t>
  </si>
  <si>
    <t>Opgave 30.3</t>
  </si>
  <si>
    <t>Dækningsbidragskontrol for maj 2016</t>
  </si>
  <si>
    <t>Opgave 30.4</t>
  </si>
  <si>
    <t>Bruttoavancekontrol for januar kvartal 2016</t>
  </si>
  <si>
    <t>- Variable produktionsomkostninger</t>
  </si>
  <si>
    <t>- Variable salgsomkostninger</t>
  </si>
  <si>
    <t>Opgave 30.6</t>
  </si>
  <si>
    <t xml:space="preserve">  Samlet bruttofortjeneste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</si>
</sst>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 applyAlignment="1">
      <alignment horizontal="right" indent="1"/>
    </xf>
    <xf numFmtId="3" fontId="3" fillId="0" borderId="4" xfId="0" applyNumberFormat="1" applyFont="1" applyBorder="1" applyAlignment="1">
      <alignment horizontal="right" indent="1"/>
    </xf>
    <xf numFmtId="3" fontId="3" fillId="0" borderId="4" xfId="0" quotePrefix="1" applyNumberFormat="1" applyFont="1" applyBorder="1" applyAlignment="1">
      <alignment horizontal="right" indent="1"/>
    </xf>
    <xf numFmtId="0" fontId="3" fillId="0" borderId="6" xfId="0" quotePrefix="1" applyFont="1" applyBorder="1"/>
    <xf numFmtId="3" fontId="3" fillId="0" borderId="7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6" xfId="0" quotePrefix="1" applyNumberFormat="1" applyFont="1" applyBorder="1" applyAlignment="1">
      <alignment horizontal="right" indent="1"/>
    </xf>
    <xf numFmtId="0" fontId="3" fillId="0" borderId="1" xfId="0" applyFont="1" applyBorder="1"/>
    <xf numFmtId="3" fontId="3" fillId="0" borderId="9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1" xfId="0" quotePrefix="1" applyNumberFormat="1" applyFont="1" applyBorder="1" applyAlignment="1">
      <alignment horizontal="right" indent="1"/>
    </xf>
    <xf numFmtId="0" fontId="3" fillId="2" borderId="0" xfId="0" applyFont="1" applyFill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6" xfId="0" applyFont="1" applyBorder="1"/>
    <xf numFmtId="0" fontId="3" fillId="2" borderId="13" xfId="0" applyFont="1" applyFill="1" applyBorder="1"/>
    <xf numFmtId="0" fontId="3" fillId="2" borderId="14" xfId="0" applyFont="1" applyFill="1" applyBorder="1"/>
    <xf numFmtId="0" fontId="1" fillId="0" borderId="0" xfId="0" applyFont="1"/>
    <xf numFmtId="3" fontId="3" fillId="0" borderId="9" xfId="0" quotePrefix="1" applyNumberFormat="1" applyFont="1" applyBorder="1" applyAlignment="1">
      <alignment horizontal="right" indent="1"/>
    </xf>
    <xf numFmtId="0" fontId="2" fillId="2" borderId="3" xfId="0" applyFont="1" applyFill="1" applyBorder="1" applyAlignment="1">
      <alignment horizontal="center"/>
    </xf>
    <xf numFmtId="3" fontId="3" fillId="0" borderId="15" xfId="0" quotePrefix="1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0" fontId="3" fillId="2" borderId="2" xfId="0" applyFont="1" applyFill="1" applyBorder="1"/>
    <xf numFmtId="0" fontId="3" fillId="2" borderId="3" xfId="0" applyFont="1" applyFill="1" applyBorder="1"/>
    <xf numFmtId="3" fontId="3" fillId="0" borderId="8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3" fontId="3" fillId="0" borderId="3" xfId="0" applyNumberFormat="1" applyFont="1" applyBorder="1" applyAlignment="1">
      <alignment horizontal="right" indent="1"/>
    </xf>
    <xf numFmtId="0" fontId="3" fillId="0" borderId="9" xfId="0" applyFont="1" applyBorder="1"/>
    <xf numFmtId="0" fontId="2" fillId="2" borderId="3" xfId="0" quotePrefix="1" applyFont="1" applyFill="1" applyBorder="1" applyAlignment="1">
      <alignment horizontal="center"/>
    </xf>
    <xf numFmtId="3" fontId="3" fillId="0" borderId="8" xfId="0" quotePrefix="1" applyNumberFormat="1" applyFont="1" applyBorder="1" applyAlignment="1">
      <alignment horizontal="right" indent="1"/>
    </xf>
    <xf numFmtId="3" fontId="3" fillId="0" borderId="15" xfId="0" applyNumberFormat="1" applyFont="1" applyBorder="1" applyAlignment="1">
      <alignment horizontal="right" indent="1"/>
    </xf>
    <xf numFmtId="3" fontId="3" fillId="0" borderId="13" xfId="0" quotePrefix="1" applyNumberFormat="1" applyFont="1" applyBorder="1" applyAlignment="1">
      <alignment horizontal="right" indent="1"/>
    </xf>
    <xf numFmtId="0" fontId="3" fillId="0" borderId="11" xfId="0" quotePrefix="1" applyFont="1" applyBorder="1"/>
    <xf numFmtId="3" fontId="3" fillId="0" borderId="12" xfId="0" applyNumberFormat="1" applyFont="1" applyBorder="1" applyAlignment="1">
      <alignment horizontal="right" indent="1"/>
    </xf>
    <xf numFmtId="3" fontId="3" fillId="0" borderId="0" xfId="0" quotePrefix="1" applyNumberFormat="1" applyFont="1" applyBorder="1" applyAlignment="1">
      <alignment horizontal="right" indent="1"/>
    </xf>
    <xf numFmtId="3" fontId="3" fillId="0" borderId="5" xfId="0" quotePrefix="1" applyNumberFormat="1" applyFont="1" applyBorder="1" applyAlignment="1">
      <alignment horizontal="right" indent="1"/>
    </xf>
    <xf numFmtId="0" fontId="3" fillId="0" borderId="5" xfId="0" applyNumberFormat="1" applyFont="1" applyBorder="1" applyAlignment="1">
      <alignment horizontal="right" indent="1"/>
    </xf>
    <xf numFmtId="0" fontId="3" fillId="0" borderId="7" xfId="0" applyNumberFormat="1" applyFont="1" applyBorder="1" applyAlignment="1">
      <alignment horizontal="right" indent="1"/>
    </xf>
    <xf numFmtId="0" fontId="3" fillId="0" borderId="12" xfId="0" applyNumberFormat="1" applyFont="1" applyBorder="1" applyAlignment="1">
      <alignment horizontal="right" indent="1"/>
    </xf>
    <xf numFmtId="0" fontId="3" fillId="0" borderId="5" xfId="0" applyNumberFormat="1" applyFont="1" applyBorder="1"/>
    <xf numFmtId="0" fontId="3" fillId="0" borderId="5" xfId="0" quotePrefix="1" applyNumberFormat="1" applyFont="1" applyBorder="1" applyAlignment="1">
      <alignment horizontal="right" indent="1"/>
    </xf>
    <xf numFmtId="0" fontId="3" fillId="0" borderId="7" xfId="0" quotePrefix="1" applyNumberFormat="1" applyFont="1" applyBorder="1" applyAlignment="1">
      <alignment horizontal="right" indent="1"/>
    </xf>
    <xf numFmtId="0" fontId="3" fillId="0" borderId="9" xfId="0" quotePrefix="1" applyNumberFormat="1" applyFont="1" applyBorder="1" applyAlignment="1">
      <alignment horizontal="right" indent="1"/>
    </xf>
    <xf numFmtId="0" fontId="3" fillId="0" borderId="9" xfId="0" applyNumberFormat="1" applyFont="1" applyBorder="1" applyAlignment="1">
      <alignment horizontal="right" indent="1"/>
    </xf>
    <xf numFmtId="0" fontId="3" fillId="0" borderId="8" xfId="0" quotePrefix="1" applyNumberFormat="1" applyFont="1" applyBorder="1" applyAlignment="1">
      <alignment horizontal="right" indent="1"/>
    </xf>
    <xf numFmtId="0" fontId="3" fillId="0" borderId="10" xfId="0" applyNumberFormat="1" applyFont="1" applyBorder="1" applyAlignment="1">
      <alignment horizontal="right" indent="1"/>
    </xf>
    <xf numFmtId="0" fontId="3" fillId="0" borderId="14" xfId="0" applyNumberFormat="1" applyFont="1" applyBorder="1" applyAlignment="1">
      <alignment horizontal="right" indent="1"/>
    </xf>
    <xf numFmtId="0" fontId="3" fillId="0" borderId="8" xfId="0" applyNumberFormat="1" applyFont="1" applyBorder="1" applyAlignment="1">
      <alignment horizontal="right" indent="1"/>
    </xf>
    <xf numFmtId="0" fontId="3" fillId="0" borderId="3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35.28515625" style="1" bestFit="1" customWidth="1"/>
    <col min="2" max="5" width="13" style="1" customWidth="1"/>
    <col min="6" max="256" width="9.140625" style="1"/>
    <col min="257" max="257" width="35.28515625" style="1" bestFit="1" customWidth="1"/>
    <col min="258" max="261" width="13" style="1" customWidth="1"/>
    <col min="262" max="512" width="9.140625" style="1"/>
    <col min="513" max="513" width="35.28515625" style="1" bestFit="1" customWidth="1"/>
    <col min="514" max="517" width="13" style="1" customWidth="1"/>
    <col min="518" max="768" width="9.140625" style="1"/>
    <col min="769" max="769" width="35.28515625" style="1" bestFit="1" customWidth="1"/>
    <col min="770" max="773" width="13" style="1" customWidth="1"/>
    <col min="774" max="1024" width="9.140625" style="1"/>
    <col min="1025" max="1025" width="35.28515625" style="1" bestFit="1" customWidth="1"/>
    <col min="1026" max="1029" width="13" style="1" customWidth="1"/>
    <col min="1030" max="1280" width="9.140625" style="1"/>
    <col min="1281" max="1281" width="35.28515625" style="1" bestFit="1" customWidth="1"/>
    <col min="1282" max="1285" width="13" style="1" customWidth="1"/>
    <col min="1286" max="1536" width="9.140625" style="1"/>
    <col min="1537" max="1537" width="35.28515625" style="1" bestFit="1" customWidth="1"/>
    <col min="1538" max="1541" width="13" style="1" customWidth="1"/>
    <col min="1542" max="1792" width="9.140625" style="1"/>
    <col min="1793" max="1793" width="35.28515625" style="1" bestFit="1" customWidth="1"/>
    <col min="1794" max="1797" width="13" style="1" customWidth="1"/>
    <col min="1798" max="2048" width="9.140625" style="1"/>
    <col min="2049" max="2049" width="35.28515625" style="1" bestFit="1" customWidth="1"/>
    <col min="2050" max="2053" width="13" style="1" customWidth="1"/>
    <col min="2054" max="2304" width="9.140625" style="1"/>
    <col min="2305" max="2305" width="35.28515625" style="1" bestFit="1" customWidth="1"/>
    <col min="2306" max="2309" width="13" style="1" customWidth="1"/>
    <col min="2310" max="2560" width="9.140625" style="1"/>
    <col min="2561" max="2561" width="35.28515625" style="1" bestFit="1" customWidth="1"/>
    <col min="2562" max="2565" width="13" style="1" customWidth="1"/>
    <col min="2566" max="2816" width="9.140625" style="1"/>
    <col min="2817" max="2817" width="35.28515625" style="1" bestFit="1" customWidth="1"/>
    <col min="2818" max="2821" width="13" style="1" customWidth="1"/>
    <col min="2822" max="3072" width="9.140625" style="1"/>
    <col min="3073" max="3073" width="35.28515625" style="1" bestFit="1" customWidth="1"/>
    <col min="3074" max="3077" width="13" style="1" customWidth="1"/>
    <col min="3078" max="3328" width="9.140625" style="1"/>
    <col min="3329" max="3329" width="35.28515625" style="1" bestFit="1" customWidth="1"/>
    <col min="3330" max="3333" width="13" style="1" customWidth="1"/>
    <col min="3334" max="3584" width="9.140625" style="1"/>
    <col min="3585" max="3585" width="35.28515625" style="1" bestFit="1" customWidth="1"/>
    <col min="3586" max="3589" width="13" style="1" customWidth="1"/>
    <col min="3590" max="3840" width="9.140625" style="1"/>
    <col min="3841" max="3841" width="35.28515625" style="1" bestFit="1" customWidth="1"/>
    <col min="3842" max="3845" width="13" style="1" customWidth="1"/>
    <col min="3846" max="4096" width="9.140625" style="1"/>
    <col min="4097" max="4097" width="35.28515625" style="1" bestFit="1" customWidth="1"/>
    <col min="4098" max="4101" width="13" style="1" customWidth="1"/>
    <col min="4102" max="4352" width="9.140625" style="1"/>
    <col min="4353" max="4353" width="35.28515625" style="1" bestFit="1" customWidth="1"/>
    <col min="4354" max="4357" width="13" style="1" customWidth="1"/>
    <col min="4358" max="4608" width="9.140625" style="1"/>
    <col min="4609" max="4609" width="35.28515625" style="1" bestFit="1" customWidth="1"/>
    <col min="4610" max="4613" width="13" style="1" customWidth="1"/>
    <col min="4614" max="4864" width="9.140625" style="1"/>
    <col min="4865" max="4865" width="35.28515625" style="1" bestFit="1" customWidth="1"/>
    <col min="4866" max="4869" width="13" style="1" customWidth="1"/>
    <col min="4870" max="5120" width="9.140625" style="1"/>
    <col min="5121" max="5121" width="35.28515625" style="1" bestFit="1" customWidth="1"/>
    <col min="5122" max="5125" width="13" style="1" customWidth="1"/>
    <col min="5126" max="5376" width="9.140625" style="1"/>
    <col min="5377" max="5377" width="35.28515625" style="1" bestFit="1" customWidth="1"/>
    <col min="5378" max="5381" width="13" style="1" customWidth="1"/>
    <col min="5382" max="5632" width="9.140625" style="1"/>
    <col min="5633" max="5633" width="35.28515625" style="1" bestFit="1" customWidth="1"/>
    <col min="5634" max="5637" width="13" style="1" customWidth="1"/>
    <col min="5638" max="5888" width="9.140625" style="1"/>
    <col min="5889" max="5889" width="35.28515625" style="1" bestFit="1" customWidth="1"/>
    <col min="5890" max="5893" width="13" style="1" customWidth="1"/>
    <col min="5894" max="6144" width="9.140625" style="1"/>
    <col min="6145" max="6145" width="35.28515625" style="1" bestFit="1" customWidth="1"/>
    <col min="6146" max="6149" width="13" style="1" customWidth="1"/>
    <col min="6150" max="6400" width="9.140625" style="1"/>
    <col min="6401" max="6401" width="35.28515625" style="1" bestFit="1" customWidth="1"/>
    <col min="6402" max="6405" width="13" style="1" customWidth="1"/>
    <col min="6406" max="6656" width="9.140625" style="1"/>
    <col min="6657" max="6657" width="35.28515625" style="1" bestFit="1" customWidth="1"/>
    <col min="6658" max="6661" width="13" style="1" customWidth="1"/>
    <col min="6662" max="6912" width="9.140625" style="1"/>
    <col min="6913" max="6913" width="35.28515625" style="1" bestFit="1" customWidth="1"/>
    <col min="6914" max="6917" width="13" style="1" customWidth="1"/>
    <col min="6918" max="7168" width="9.140625" style="1"/>
    <col min="7169" max="7169" width="35.28515625" style="1" bestFit="1" customWidth="1"/>
    <col min="7170" max="7173" width="13" style="1" customWidth="1"/>
    <col min="7174" max="7424" width="9.140625" style="1"/>
    <col min="7425" max="7425" width="35.28515625" style="1" bestFit="1" customWidth="1"/>
    <col min="7426" max="7429" width="13" style="1" customWidth="1"/>
    <col min="7430" max="7680" width="9.140625" style="1"/>
    <col min="7681" max="7681" width="35.28515625" style="1" bestFit="1" customWidth="1"/>
    <col min="7682" max="7685" width="13" style="1" customWidth="1"/>
    <col min="7686" max="7936" width="9.140625" style="1"/>
    <col min="7937" max="7937" width="35.28515625" style="1" bestFit="1" customWidth="1"/>
    <col min="7938" max="7941" width="13" style="1" customWidth="1"/>
    <col min="7942" max="8192" width="9.140625" style="1"/>
    <col min="8193" max="8193" width="35.28515625" style="1" bestFit="1" customWidth="1"/>
    <col min="8194" max="8197" width="13" style="1" customWidth="1"/>
    <col min="8198" max="8448" width="9.140625" style="1"/>
    <col min="8449" max="8449" width="35.28515625" style="1" bestFit="1" customWidth="1"/>
    <col min="8450" max="8453" width="13" style="1" customWidth="1"/>
    <col min="8454" max="8704" width="9.140625" style="1"/>
    <col min="8705" max="8705" width="35.28515625" style="1" bestFit="1" customWidth="1"/>
    <col min="8706" max="8709" width="13" style="1" customWidth="1"/>
    <col min="8710" max="8960" width="9.140625" style="1"/>
    <col min="8961" max="8961" width="35.28515625" style="1" bestFit="1" customWidth="1"/>
    <col min="8962" max="8965" width="13" style="1" customWidth="1"/>
    <col min="8966" max="9216" width="9.140625" style="1"/>
    <col min="9217" max="9217" width="35.28515625" style="1" bestFit="1" customWidth="1"/>
    <col min="9218" max="9221" width="13" style="1" customWidth="1"/>
    <col min="9222" max="9472" width="9.140625" style="1"/>
    <col min="9473" max="9473" width="35.28515625" style="1" bestFit="1" customWidth="1"/>
    <col min="9474" max="9477" width="13" style="1" customWidth="1"/>
    <col min="9478" max="9728" width="9.140625" style="1"/>
    <col min="9729" max="9729" width="35.28515625" style="1" bestFit="1" customWidth="1"/>
    <col min="9730" max="9733" width="13" style="1" customWidth="1"/>
    <col min="9734" max="9984" width="9.140625" style="1"/>
    <col min="9985" max="9985" width="35.28515625" style="1" bestFit="1" customWidth="1"/>
    <col min="9986" max="9989" width="13" style="1" customWidth="1"/>
    <col min="9990" max="10240" width="9.140625" style="1"/>
    <col min="10241" max="10241" width="35.28515625" style="1" bestFit="1" customWidth="1"/>
    <col min="10242" max="10245" width="13" style="1" customWidth="1"/>
    <col min="10246" max="10496" width="9.140625" style="1"/>
    <col min="10497" max="10497" width="35.28515625" style="1" bestFit="1" customWidth="1"/>
    <col min="10498" max="10501" width="13" style="1" customWidth="1"/>
    <col min="10502" max="10752" width="9.140625" style="1"/>
    <col min="10753" max="10753" width="35.28515625" style="1" bestFit="1" customWidth="1"/>
    <col min="10754" max="10757" width="13" style="1" customWidth="1"/>
    <col min="10758" max="11008" width="9.140625" style="1"/>
    <col min="11009" max="11009" width="35.28515625" style="1" bestFit="1" customWidth="1"/>
    <col min="11010" max="11013" width="13" style="1" customWidth="1"/>
    <col min="11014" max="11264" width="9.140625" style="1"/>
    <col min="11265" max="11265" width="35.28515625" style="1" bestFit="1" customWidth="1"/>
    <col min="11266" max="11269" width="13" style="1" customWidth="1"/>
    <col min="11270" max="11520" width="9.140625" style="1"/>
    <col min="11521" max="11521" width="35.28515625" style="1" bestFit="1" customWidth="1"/>
    <col min="11522" max="11525" width="13" style="1" customWidth="1"/>
    <col min="11526" max="11776" width="9.140625" style="1"/>
    <col min="11777" max="11777" width="35.28515625" style="1" bestFit="1" customWidth="1"/>
    <col min="11778" max="11781" width="13" style="1" customWidth="1"/>
    <col min="11782" max="12032" width="9.140625" style="1"/>
    <col min="12033" max="12033" width="35.28515625" style="1" bestFit="1" customWidth="1"/>
    <col min="12034" max="12037" width="13" style="1" customWidth="1"/>
    <col min="12038" max="12288" width="9.140625" style="1"/>
    <col min="12289" max="12289" width="35.28515625" style="1" bestFit="1" customWidth="1"/>
    <col min="12290" max="12293" width="13" style="1" customWidth="1"/>
    <col min="12294" max="12544" width="9.140625" style="1"/>
    <col min="12545" max="12545" width="35.28515625" style="1" bestFit="1" customWidth="1"/>
    <col min="12546" max="12549" width="13" style="1" customWidth="1"/>
    <col min="12550" max="12800" width="9.140625" style="1"/>
    <col min="12801" max="12801" width="35.28515625" style="1" bestFit="1" customWidth="1"/>
    <col min="12802" max="12805" width="13" style="1" customWidth="1"/>
    <col min="12806" max="13056" width="9.140625" style="1"/>
    <col min="13057" max="13057" width="35.28515625" style="1" bestFit="1" customWidth="1"/>
    <col min="13058" max="13061" width="13" style="1" customWidth="1"/>
    <col min="13062" max="13312" width="9.140625" style="1"/>
    <col min="13313" max="13313" width="35.28515625" style="1" bestFit="1" customWidth="1"/>
    <col min="13314" max="13317" width="13" style="1" customWidth="1"/>
    <col min="13318" max="13568" width="9.140625" style="1"/>
    <col min="13569" max="13569" width="35.28515625" style="1" bestFit="1" customWidth="1"/>
    <col min="13570" max="13573" width="13" style="1" customWidth="1"/>
    <col min="13574" max="13824" width="9.140625" style="1"/>
    <col min="13825" max="13825" width="35.28515625" style="1" bestFit="1" customWidth="1"/>
    <col min="13826" max="13829" width="13" style="1" customWidth="1"/>
    <col min="13830" max="14080" width="9.140625" style="1"/>
    <col min="14081" max="14081" width="35.28515625" style="1" bestFit="1" customWidth="1"/>
    <col min="14082" max="14085" width="13" style="1" customWidth="1"/>
    <col min="14086" max="14336" width="9.140625" style="1"/>
    <col min="14337" max="14337" width="35.28515625" style="1" bestFit="1" customWidth="1"/>
    <col min="14338" max="14341" width="13" style="1" customWidth="1"/>
    <col min="14342" max="14592" width="9.140625" style="1"/>
    <col min="14593" max="14593" width="35.28515625" style="1" bestFit="1" customWidth="1"/>
    <col min="14594" max="14597" width="13" style="1" customWidth="1"/>
    <col min="14598" max="14848" width="9.140625" style="1"/>
    <col min="14849" max="14849" width="35.28515625" style="1" bestFit="1" customWidth="1"/>
    <col min="14850" max="14853" width="13" style="1" customWidth="1"/>
    <col min="14854" max="15104" width="9.140625" style="1"/>
    <col min="15105" max="15105" width="35.28515625" style="1" bestFit="1" customWidth="1"/>
    <col min="15106" max="15109" width="13" style="1" customWidth="1"/>
    <col min="15110" max="15360" width="9.140625" style="1"/>
    <col min="15361" max="15361" width="35.28515625" style="1" bestFit="1" customWidth="1"/>
    <col min="15362" max="15365" width="13" style="1" customWidth="1"/>
    <col min="15366" max="15616" width="9.140625" style="1"/>
    <col min="15617" max="15617" width="35.28515625" style="1" bestFit="1" customWidth="1"/>
    <col min="15618" max="15621" width="13" style="1" customWidth="1"/>
    <col min="15622" max="15872" width="9.140625" style="1"/>
    <col min="15873" max="15873" width="35.28515625" style="1" bestFit="1" customWidth="1"/>
    <col min="15874" max="15877" width="13" style="1" customWidth="1"/>
    <col min="15878" max="16128" width="9.140625" style="1"/>
    <col min="16129" max="16129" width="35.28515625" style="1" bestFit="1" customWidth="1"/>
    <col min="16130" max="16133" width="13" style="1" customWidth="1"/>
    <col min="16134" max="16384" width="9.140625" style="1"/>
  </cols>
  <sheetData>
    <row r="1" spans="1:5" ht="15.75" x14ac:dyDescent="0.25">
      <c r="A1" s="26" t="s">
        <v>28</v>
      </c>
    </row>
    <row r="3" spans="1:5" x14ac:dyDescent="0.25">
      <c r="A3" s="58" t="s">
        <v>29</v>
      </c>
      <c r="B3" s="59"/>
      <c r="C3" s="59"/>
      <c r="D3" s="59"/>
      <c r="E3" s="60"/>
    </row>
    <row r="4" spans="1:5" x14ac:dyDescent="0.25">
      <c r="A4" s="2"/>
      <c r="B4" s="61" t="s">
        <v>1</v>
      </c>
      <c r="C4" s="61" t="s">
        <v>2</v>
      </c>
      <c r="D4" s="59" t="s">
        <v>0</v>
      </c>
      <c r="E4" s="60"/>
    </row>
    <row r="5" spans="1:5" x14ac:dyDescent="0.25">
      <c r="A5" s="4"/>
      <c r="B5" s="62"/>
      <c r="C5" s="62"/>
      <c r="D5" s="6" t="s">
        <v>3</v>
      </c>
      <c r="E5" s="7" t="s">
        <v>4</v>
      </c>
    </row>
    <row r="6" spans="1:5" x14ac:dyDescent="0.25">
      <c r="A6" s="8" t="s">
        <v>5</v>
      </c>
      <c r="B6" s="9">
        <v>2400000</v>
      </c>
      <c r="C6" s="10">
        <v>2540000</v>
      </c>
      <c r="D6" s="11"/>
      <c r="E6" s="45"/>
    </row>
    <row r="7" spans="1:5" x14ac:dyDescent="0.25">
      <c r="A7" s="12" t="s">
        <v>6</v>
      </c>
      <c r="B7" s="13">
        <f>+B6*0.4</f>
        <v>960000</v>
      </c>
      <c r="C7" s="14">
        <f>+C6*0.38</f>
        <v>965200</v>
      </c>
      <c r="D7" s="15"/>
      <c r="E7" s="46"/>
    </row>
    <row r="8" spans="1:5" x14ac:dyDescent="0.25">
      <c r="A8" s="8" t="s">
        <v>7</v>
      </c>
      <c r="B8" s="9">
        <f>+B6-B7</f>
        <v>1440000</v>
      </c>
      <c r="C8" s="10">
        <f>+C6-C7</f>
        <v>1574800</v>
      </c>
      <c r="D8" s="11"/>
      <c r="E8" s="45"/>
    </row>
    <row r="9" spans="1:5" x14ac:dyDescent="0.25">
      <c r="A9" s="12" t="s">
        <v>8</v>
      </c>
      <c r="B9" s="13">
        <f>+B6*0.02</f>
        <v>48000</v>
      </c>
      <c r="C9" s="14">
        <f>+C6*0.02</f>
        <v>50800</v>
      </c>
      <c r="D9" s="15"/>
      <c r="E9" s="46"/>
    </row>
    <row r="10" spans="1:5" x14ac:dyDescent="0.25">
      <c r="A10" s="8" t="s">
        <v>9</v>
      </c>
      <c r="B10" s="9">
        <f>+B8-B9</f>
        <v>1392000</v>
      </c>
      <c r="C10" s="10">
        <f>+C8-C9</f>
        <v>1524000</v>
      </c>
      <c r="D10" s="11"/>
      <c r="E10" s="45"/>
    </row>
    <row r="11" spans="1:5" x14ac:dyDescent="0.25">
      <c r="A11" s="12" t="s">
        <v>10</v>
      </c>
      <c r="B11" s="13">
        <v>1180000</v>
      </c>
      <c r="C11" s="14">
        <v>1200000</v>
      </c>
      <c r="D11" s="15"/>
      <c r="E11" s="46"/>
    </row>
    <row r="12" spans="1:5" x14ac:dyDescent="0.25">
      <c r="A12" s="8" t="s">
        <v>11</v>
      </c>
      <c r="B12" s="9">
        <f>+B10-B11</f>
        <v>212000</v>
      </c>
      <c r="C12" s="10">
        <f>+C10-C11</f>
        <v>324000</v>
      </c>
      <c r="D12" s="11"/>
      <c r="E12" s="45"/>
    </row>
    <row r="13" spans="1:5" x14ac:dyDescent="0.25">
      <c r="A13" s="12" t="s">
        <v>12</v>
      </c>
      <c r="B13" s="13">
        <v>60000</v>
      </c>
      <c r="C13" s="14">
        <v>60000</v>
      </c>
      <c r="D13" s="15"/>
      <c r="E13" s="46"/>
    </row>
    <row r="14" spans="1:5" x14ac:dyDescent="0.25">
      <c r="A14" s="8" t="s">
        <v>13</v>
      </c>
      <c r="B14" s="9">
        <f>+B12-B13</f>
        <v>152000</v>
      </c>
      <c r="C14" s="10">
        <f>+C12-C13</f>
        <v>264000</v>
      </c>
      <c r="D14" s="11"/>
      <c r="E14" s="45"/>
    </row>
    <row r="15" spans="1:5" x14ac:dyDescent="0.25">
      <c r="A15" s="12" t="s">
        <v>14</v>
      </c>
      <c r="B15" s="13">
        <v>16000</v>
      </c>
      <c r="C15" s="14">
        <v>14000</v>
      </c>
      <c r="D15" s="15"/>
      <c r="E15" s="46"/>
    </row>
    <row r="16" spans="1:5" x14ac:dyDescent="0.25">
      <c r="A16" s="16" t="s">
        <v>15</v>
      </c>
      <c r="B16" s="17">
        <f>+B14-B15</f>
        <v>136000</v>
      </c>
      <c r="C16" s="18">
        <f>+C14-C15</f>
        <v>250000</v>
      </c>
      <c r="D16" s="19"/>
      <c r="E16" s="46"/>
    </row>
    <row r="17" spans="1:5" x14ac:dyDescent="0.25">
      <c r="A17" s="22" t="s">
        <v>16</v>
      </c>
      <c r="B17" s="47"/>
      <c r="C17" s="47"/>
      <c r="D17" s="20"/>
      <c r="E17" s="21"/>
    </row>
    <row r="18" spans="1:5" x14ac:dyDescent="0.25">
      <c r="A18" s="22" t="s">
        <v>17</v>
      </c>
      <c r="B18" s="47"/>
      <c r="C18" s="47"/>
      <c r="D18" s="20"/>
      <c r="E18" s="21"/>
    </row>
    <row r="19" spans="1:5" x14ac:dyDescent="0.25">
      <c r="A19" s="23" t="s">
        <v>18</v>
      </c>
      <c r="B19" s="46"/>
      <c r="C19" s="46"/>
      <c r="D19" s="24"/>
      <c r="E19" s="25"/>
    </row>
  </sheetData>
  <mergeCells count="4">
    <mergeCell ref="A3:E3"/>
    <mergeCell ref="D4:E4"/>
    <mergeCell ref="B4:B5"/>
    <mergeCell ref="C4:C5"/>
  </mergeCells>
  <pageMargins left="0.7" right="0.7" top="0.75" bottom="0.75" header="0.3" footer="0.3"/>
  <ignoredErrors>
    <ignoredError sqref="B9:C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35.28515625" style="1" bestFit="1" customWidth="1"/>
    <col min="2" max="5" width="13" style="1" customWidth="1"/>
    <col min="6" max="256" width="9.140625" style="1"/>
    <col min="257" max="257" width="35.28515625" style="1" bestFit="1" customWidth="1"/>
    <col min="258" max="261" width="13" style="1" customWidth="1"/>
    <col min="262" max="512" width="9.140625" style="1"/>
    <col min="513" max="513" width="35.28515625" style="1" bestFit="1" customWidth="1"/>
    <col min="514" max="517" width="13" style="1" customWidth="1"/>
    <col min="518" max="768" width="9.140625" style="1"/>
    <col min="769" max="769" width="35.28515625" style="1" bestFit="1" customWidth="1"/>
    <col min="770" max="773" width="13" style="1" customWidth="1"/>
    <col min="774" max="1024" width="9.140625" style="1"/>
    <col min="1025" max="1025" width="35.28515625" style="1" bestFit="1" customWidth="1"/>
    <col min="1026" max="1029" width="13" style="1" customWidth="1"/>
    <col min="1030" max="1280" width="9.140625" style="1"/>
    <col min="1281" max="1281" width="35.28515625" style="1" bestFit="1" customWidth="1"/>
    <col min="1282" max="1285" width="13" style="1" customWidth="1"/>
    <col min="1286" max="1536" width="9.140625" style="1"/>
    <col min="1537" max="1537" width="35.28515625" style="1" bestFit="1" customWidth="1"/>
    <col min="1538" max="1541" width="13" style="1" customWidth="1"/>
    <col min="1542" max="1792" width="9.140625" style="1"/>
    <col min="1793" max="1793" width="35.28515625" style="1" bestFit="1" customWidth="1"/>
    <col min="1794" max="1797" width="13" style="1" customWidth="1"/>
    <col min="1798" max="2048" width="9.140625" style="1"/>
    <col min="2049" max="2049" width="35.28515625" style="1" bestFit="1" customWidth="1"/>
    <col min="2050" max="2053" width="13" style="1" customWidth="1"/>
    <col min="2054" max="2304" width="9.140625" style="1"/>
    <col min="2305" max="2305" width="35.28515625" style="1" bestFit="1" customWidth="1"/>
    <col min="2306" max="2309" width="13" style="1" customWidth="1"/>
    <col min="2310" max="2560" width="9.140625" style="1"/>
    <col min="2561" max="2561" width="35.28515625" style="1" bestFit="1" customWidth="1"/>
    <col min="2562" max="2565" width="13" style="1" customWidth="1"/>
    <col min="2566" max="2816" width="9.140625" style="1"/>
    <col min="2817" max="2817" width="35.28515625" style="1" bestFit="1" customWidth="1"/>
    <col min="2818" max="2821" width="13" style="1" customWidth="1"/>
    <col min="2822" max="3072" width="9.140625" style="1"/>
    <col min="3073" max="3073" width="35.28515625" style="1" bestFit="1" customWidth="1"/>
    <col min="3074" max="3077" width="13" style="1" customWidth="1"/>
    <col min="3078" max="3328" width="9.140625" style="1"/>
    <col min="3329" max="3329" width="35.28515625" style="1" bestFit="1" customWidth="1"/>
    <col min="3330" max="3333" width="13" style="1" customWidth="1"/>
    <col min="3334" max="3584" width="9.140625" style="1"/>
    <col min="3585" max="3585" width="35.28515625" style="1" bestFit="1" customWidth="1"/>
    <col min="3586" max="3589" width="13" style="1" customWidth="1"/>
    <col min="3590" max="3840" width="9.140625" style="1"/>
    <col min="3841" max="3841" width="35.28515625" style="1" bestFit="1" customWidth="1"/>
    <col min="3842" max="3845" width="13" style="1" customWidth="1"/>
    <col min="3846" max="4096" width="9.140625" style="1"/>
    <col min="4097" max="4097" width="35.28515625" style="1" bestFit="1" customWidth="1"/>
    <col min="4098" max="4101" width="13" style="1" customWidth="1"/>
    <col min="4102" max="4352" width="9.140625" style="1"/>
    <col min="4353" max="4353" width="35.28515625" style="1" bestFit="1" customWidth="1"/>
    <col min="4354" max="4357" width="13" style="1" customWidth="1"/>
    <col min="4358" max="4608" width="9.140625" style="1"/>
    <col min="4609" max="4609" width="35.28515625" style="1" bestFit="1" customWidth="1"/>
    <col min="4610" max="4613" width="13" style="1" customWidth="1"/>
    <col min="4614" max="4864" width="9.140625" style="1"/>
    <col min="4865" max="4865" width="35.28515625" style="1" bestFit="1" customWidth="1"/>
    <col min="4866" max="4869" width="13" style="1" customWidth="1"/>
    <col min="4870" max="5120" width="9.140625" style="1"/>
    <col min="5121" max="5121" width="35.28515625" style="1" bestFit="1" customWidth="1"/>
    <col min="5122" max="5125" width="13" style="1" customWidth="1"/>
    <col min="5126" max="5376" width="9.140625" style="1"/>
    <col min="5377" max="5377" width="35.28515625" style="1" bestFit="1" customWidth="1"/>
    <col min="5378" max="5381" width="13" style="1" customWidth="1"/>
    <col min="5382" max="5632" width="9.140625" style="1"/>
    <col min="5633" max="5633" width="35.28515625" style="1" bestFit="1" customWidth="1"/>
    <col min="5634" max="5637" width="13" style="1" customWidth="1"/>
    <col min="5638" max="5888" width="9.140625" style="1"/>
    <col min="5889" max="5889" width="35.28515625" style="1" bestFit="1" customWidth="1"/>
    <col min="5890" max="5893" width="13" style="1" customWidth="1"/>
    <col min="5894" max="6144" width="9.140625" style="1"/>
    <col min="6145" max="6145" width="35.28515625" style="1" bestFit="1" customWidth="1"/>
    <col min="6146" max="6149" width="13" style="1" customWidth="1"/>
    <col min="6150" max="6400" width="9.140625" style="1"/>
    <col min="6401" max="6401" width="35.28515625" style="1" bestFit="1" customWidth="1"/>
    <col min="6402" max="6405" width="13" style="1" customWidth="1"/>
    <col min="6406" max="6656" width="9.140625" style="1"/>
    <col min="6657" max="6657" width="35.28515625" style="1" bestFit="1" customWidth="1"/>
    <col min="6658" max="6661" width="13" style="1" customWidth="1"/>
    <col min="6662" max="6912" width="9.140625" style="1"/>
    <col min="6913" max="6913" width="35.28515625" style="1" bestFit="1" customWidth="1"/>
    <col min="6914" max="6917" width="13" style="1" customWidth="1"/>
    <col min="6918" max="7168" width="9.140625" style="1"/>
    <col min="7169" max="7169" width="35.28515625" style="1" bestFit="1" customWidth="1"/>
    <col min="7170" max="7173" width="13" style="1" customWidth="1"/>
    <col min="7174" max="7424" width="9.140625" style="1"/>
    <col min="7425" max="7425" width="35.28515625" style="1" bestFit="1" customWidth="1"/>
    <col min="7426" max="7429" width="13" style="1" customWidth="1"/>
    <col min="7430" max="7680" width="9.140625" style="1"/>
    <col min="7681" max="7681" width="35.28515625" style="1" bestFit="1" customWidth="1"/>
    <col min="7682" max="7685" width="13" style="1" customWidth="1"/>
    <col min="7686" max="7936" width="9.140625" style="1"/>
    <col min="7937" max="7937" width="35.28515625" style="1" bestFit="1" customWidth="1"/>
    <col min="7938" max="7941" width="13" style="1" customWidth="1"/>
    <col min="7942" max="8192" width="9.140625" style="1"/>
    <col min="8193" max="8193" width="35.28515625" style="1" bestFit="1" customWidth="1"/>
    <col min="8194" max="8197" width="13" style="1" customWidth="1"/>
    <col min="8198" max="8448" width="9.140625" style="1"/>
    <col min="8449" max="8449" width="35.28515625" style="1" bestFit="1" customWidth="1"/>
    <col min="8450" max="8453" width="13" style="1" customWidth="1"/>
    <col min="8454" max="8704" width="9.140625" style="1"/>
    <col min="8705" max="8705" width="35.28515625" style="1" bestFit="1" customWidth="1"/>
    <col min="8706" max="8709" width="13" style="1" customWidth="1"/>
    <col min="8710" max="8960" width="9.140625" style="1"/>
    <col min="8961" max="8961" width="35.28515625" style="1" bestFit="1" customWidth="1"/>
    <col min="8962" max="8965" width="13" style="1" customWidth="1"/>
    <col min="8966" max="9216" width="9.140625" style="1"/>
    <col min="9217" max="9217" width="35.28515625" style="1" bestFit="1" customWidth="1"/>
    <col min="9218" max="9221" width="13" style="1" customWidth="1"/>
    <col min="9222" max="9472" width="9.140625" style="1"/>
    <col min="9473" max="9473" width="35.28515625" style="1" bestFit="1" customWidth="1"/>
    <col min="9474" max="9477" width="13" style="1" customWidth="1"/>
    <col min="9478" max="9728" width="9.140625" style="1"/>
    <col min="9729" max="9729" width="35.28515625" style="1" bestFit="1" customWidth="1"/>
    <col min="9730" max="9733" width="13" style="1" customWidth="1"/>
    <col min="9734" max="9984" width="9.140625" style="1"/>
    <col min="9985" max="9985" width="35.28515625" style="1" bestFit="1" customWidth="1"/>
    <col min="9986" max="9989" width="13" style="1" customWidth="1"/>
    <col min="9990" max="10240" width="9.140625" style="1"/>
    <col min="10241" max="10241" width="35.28515625" style="1" bestFit="1" customWidth="1"/>
    <col min="10242" max="10245" width="13" style="1" customWidth="1"/>
    <col min="10246" max="10496" width="9.140625" style="1"/>
    <col min="10497" max="10497" width="35.28515625" style="1" bestFit="1" customWidth="1"/>
    <col min="10498" max="10501" width="13" style="1" customWidth="1"/>
    <col min="10502" max="10752" width="9.140625" style="1"/>
    <col min="10753" max="10753" width="35.28515625" style="1" bestFit="1" customWidth="1"/>
    <col min="10754" max="10757" width="13" style="1" customWidth="1"/>
    <col min="10758" max="11008" width="9.140625" style="1"/>
    <col min="11009" max="11009" width="35.28515625" style="1" bestFit="1" customWidth="1"/>
    <col min="11010" max="11013" width="13" style="1" customWidth="1"/>
    <col min="11014" max="11264" width="9.140625" style="1"/>
    <col min="11265" max="11265" width="35.28515625" style="1" bestFit="1" customWidth="1"/>
    <col min="11266" max="11269" width="13" style="1" customWidth="1"/>
    <col min="11270" max="11520" width="9.140625" style="1"/>
    <col min="11521" max="11521" width="35.28515625" style="1" bestFit="1" customWidth="1"/>
    <col min="11522" max="11525" width="13" style="1" customWidth="1"/>
    <col min="11526" max="11776" width="9.140625" style="1"/>
    <col min="11777" max="11777" width="35.28515625" style="1" bestFit="1" customWidth="1"/>
    <col min="11778" max="11781" width="13" style="1" customWidth="1"/>
    <col min="11782" max="12032" width="9.140625" style="1"/>
    <col min="12033" max="12033" width="35.28515625" style="1" bestFit="1" customWidth="1"/>
    <col min="12034" max="12037" width="13" style="1" customWidth="1"/>
    <col min="12038" max="12288" width="9.140625" style="1"/>
    <col min="12289" max="12289" width="35.28515625" style="1" bestFit="1" customWidth="1"/>
    <col min="12290" max="12293" width="13" style="1" customWidth="1"/>
    <col min="12294" max="12544" width="9.140625" style="1"/>
    <col min="12545" max="12545" width="35.28515625" style="1" bestFit="1" customWidth="1"/>
    <col min="12546" max="12549" width="13" style="1" customWidth="1"/>
    <col min="12550" max="12800" width="9.140625" style="1"/>
    <col min="12801" max="12801" width="35.28515625" style="1" bestFit="1" customWidth="1"/>
    <col min="12802" max="12805" width="13" style="1" customWidth="1"/>
    <col min="12806" max="13056" width="9.140625" style="1"/>
    <col min="13057" max="13057" width="35.28515625" style="1" bestFit="1" customWidth="1"/>
    <col min="13058" max="13061" width="13" style="1" customWidth="1"/>
    <col min="13062" max="13312" width="9.140625" style="1"/>
    <col min="13313" max="13313" width="35.28515625" style="1" bestFit="1" customWidth="1"/>
    <col min="13314" max="13317" width="13" style="1" customWidth="1"/>
    <col min="13318" max="13568" width="9.140625" style="1"/>
    <col min="13569" max="13569" width="35.28515625" style="1" bestFit="1" customWidth="1"/>
    <col min="13570" max="13573" width="13" style="1" customWidth="1"/>
    <col min="13574" max="13824" width="9.140625" style="1"/>
    <col min="13825" max="13825" width="35.28515625" style="1" bestFit="1" customWidth="1"/>
    <col min="13826" max="13829" width="13" style="1" customWidth="1"/>
    <col min="13830" max="14080" width="9.140625" style="1"/>
    <col min="14081" max="14081" width="35.28515625" style="1" bestFit="1" customWidth="1"/>
    <col min="14082" max="14085" width="13" style="1" customWidth="1"/>
    <col min="14086" max="14336" width="9.140625" style="1"/>
    <col min="14337" max="14337" width="35.28515625" style="1" bestFit="1" customWidth="1"/>
    <col min="14338" max="14341" width="13" style="1" customWidth="1"/>
    <col min="14342" max="14592" width="9.140625" style="1"/>
    <col min="14593" max="14593" width="35.28515625" style="1" bestFit="1" customWidth="1"/>
    <col min="14594" max="14597" width="13" style="1" customWidth="1"/>
    <col min="14598" max="14848" width="9.140625" style="1"/>
    <col min="14849" max="14849" width="35.28515625" style="1" bestFit="1" customWidth="1"/>
    <col min="14850" max="14853" width="13" style="1" customWidth="1"/>
    <col min="14854" max="15104" width="9.140625" style="1"/>
    <col min="15105" max="15105" width="35.28515625" style="1" bestFit="1" customWidth="1"/>
    <col min="15106" max="15109" width="13" style="1" customWidth="1"/>
    <col min="15110" max="15360" width="9.140625" style="1"/>
    <col min="15361" max="15361" width="35.28515625" style="1" bestFit="1" customWidth="1"/>
    <col min="15362" max="15365" width="13" style="1" customWidth="1"/>
    <col min="15366" max="15616" width="9.140625" style="1"/>
    <col min="15617" max="15617" width="35.28515625" style="1" bestFit="1" customWidth="1"/>
    <col min="15618" max="15621" width="13" style="1" customWidth="1"/>
    <col min="15622" max="15872" width="9.140625" style="1"/>
    <col min="15873" max="15873" width="35.28515625" style="1" bestFit="1" customWidth="1"/>
    <col min="15874" max="15877" width="13" style="1" customWidth="1"/>
    <col min="15878" max="16128" width="9.140625" style="1"/>
    <col min="16129" max="16129" width="35.28515625" style="1" bestFit="1" customWidth="1"/>
    <col min="16130" max="16133" width="13" style="1" customWidth="1"/>
    <col min="16134" max="16384" width="9.140625" style="1"/>
  </cols>
  <sheetData>
    <row r="1" spans="1:5" ht="15.75" x14ac:dyDescent="0.25">
      <c r="A1" s="26" t="s">
        <v>30</v>
      </c>
    </row>
    <row r="3" spans="1:5" x14ac:dyDescent="0.25">
      <c r="A3" s="58" t="s">
        <v>31</v>
      </c>
      <c r="B3" s="59"/>
      <c r="C3" s="59"/>
      <c r="D3" s="59"/>
      <c r="E3" s="60"/>
    </row>
    <row r="4" spans="1:5" x14ac:dyDescent="0.25">
      <c r="A4" s="2"/>
      <c r="B4" s="61" t="s">
        <v>1</v>
      </c>
      <c r="C4" s="61" t="s">
        <v>2</v>
      </c>
      <c r="D4" s="59" t="s">
        <v>0</v>
      </c>
      <c r="E4" s="60"/>
    </row>
    <row r="5" spans="1:5" x14ac:dyDescent="0.25">
      <c r="A5" s="4"/>
      <c r="B5" s="62"/>
      <c r="C5" s="62"/>
      <c r="D5" s="6" t="s">
        <v>3</v>
      </c>
      <c r="E5" s="7" t="s">
        <v>4</v>
      </c>
    </row>
    <row r="6" spans="1:5" x14ac:dyDescent="0.25">
      <c r="A6" s="8" t="s">
        <v>5</v>
      </c>
      <c r="B6" s="9">
        <v>1800000</v>
      </c>
      <c r="C6" s="10">
        <v>1750000</v>
      </c>
      <c r="D6" s="11"/>
      <c r="E6" s="45"/>
    </row>
    <row r="7" spans="1:5" x14ac:dyDescent="0.25">
      <c r="A7" s="12" t="s">
        <v>6</v>
      </c>
      <c r="B7" s="13">
        <f>+B6*0.28</f>
        <v>504000.00000000006</v>
      </c>
      <c r="C7" s="13">
        <f>+C6*0.29</f>
        <v>507499.99999999994</v>
      </c>
      <c r="D7" s="15"/>
      <c r="E7" s="46"/>
    </row>
    <row r="8" spans="1:5" x14ac:dyDescent="0.25">
      <c r="A8" s="8" t="s">
        <v>7</v>
      </c>
      <c r="B8" s="9">
        <f>+B6-B7</f>
        <v>1296000</v>
      </c>
      <c r="C8" s="10">
        <f>+C6-C7</f>
        <v>1242500</v>
      </c>
      <c r="D8" s="11"/>
      <c r="E8" s="45"/>
    </row>
    <row r="9" spans="1:5" x14ac:dyDescent="0.25">
      <c r="A9" s="12" t="s">
        <v>10</v>
      </c>
      <c r="B9" s="13">
        <v>980000</v>
      </c>
      <c r="C9" s="14">
        <v>950000</v>
      </c>
      <c r="D9" s="15"/>
      <c r="E9" s="46"/>
    </row>
    <row r="10" spans="1:5" x14ac:dyDescent="0.25">
      <c r="A10" s="8" t="s">
        <v>11</v>
      </c>
      <c r="B10" s="9">
        <f>+B8-B9</f>
        <v>316000</v>
      </c>
      <c r="C10" s="9">
        <f>+C8-C9</f>
        <v>292500</v>
      </c>
      <c r="D10" s="11"/>
      <c r="E10" s="45"/>
    </row>
    <row r="11" spans="1:5" x14ac:dyDescent="0.25">
      <c r="A11" s="12" t="s">
        <v>12</v>
      </c>
      <c r="B11" s="13">
        <v>40000</v>
      </c>
      <c r="C11" s="14">
        <v>35000</v>
      </c>
      <c r="D11" s="15"/>
      <c r="E11" s="46"/>
    </row>
    <row r="12" spans="1:5" x14ac:dyDescent="0.25">
      <c r="A12" s="8" t="s">
        <v>13</v>
      </c>
      <c r="B12" s="9">
        <f>+B10-B11</f>
        <v>276000</v>
      </c>
      <c r="C12" s="10">
        <f>+C10-C11</f>
        <v>257500</v>
      </c>
      <c r="D12" s="11"/>
      <c r="E12" s="45"/>
    </row>
    <row r="13" spans="1:5" x14ac:dyDescent="0.25">
      <c r="A13" s="12" t="s">
        <v>14</v>
      </c>
      <c r="B13" s="13">
        <v>3000</v>
      </c>
      <c r="C13" s="14">
        <v>2000</v>
      </c>
      <c r="D13" s="15"/>
      <c r="E13" s="46"/>
    </row>
    <row r="14" spans="1:5" x14ac:dyDescent="0.25">
      <c r="A14" s="16" t="s">
        <v>19</v>
      </c>
      <c r="B14" s="17">
        <f>+B12-B13</f>
        <v>273000</v>
      </c>
      <c r="C14" s="18">
        <f>+C12-C13</f>
        <v>255500</v>
      </c>
      <c r="D14" s="27"/>
      <c r="E14" s="46"/>
    </row>
    <row r="15" spans="1:5" x14ac:dyDescent="0.25">
      <c r="A15" s="8"/>
      <c r="B15" s="48"/>
      <c r="C15" s="48"/>
      <c r="D15" s="20"/>
      <c r="E15" s="21"/>
    </row>
    <row r="16" spans="1:5" x14ac:dyDescent="0.25">
      <c r="A16" s="22" t="s">
        <v>16</v>
      </c>
      <c r="B16" s="47"/>
      <c r="C16" s="47"/>
      <c r="D16" s="20"/>
      <c r="E16" s="21"/>
    </row>
    <row r="17" spans="1:5" x14ac:dyDescent="0.25">
      <c r="A17" s="23" t="s">
        <v>17</v>
      </c>
      <c r="B17" s="46"/>
      <c r="C17" s="46"/>
      <c r="D17" s="24"/>
      <c r="E17" s="25"/>
    </row>
  </sheetData>
  <mergeCells count="4">
    <mergeCell ref="A3:E3"/>
    <mergeCell ref="B4:B5"/>
    <mergeCell ref="C4:C5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35.28515625" style="1" bestFit="1" customWidth="1"/>
    <col min="2" max="5" width="13" style="1" customWidth="1"/>
    <col min="6" max="256" width="9.140625" style="1"/>
    <col min="257" max="257" width="35.28515625" style="1" bestFit="1" customWidth="1"/>
    <col min="258" max="261" width="13" style="1" customWidth="1"/>
    <col min="262" max="512" width="9.140625" style="1"/>
    <col min="513" max="513" width="35.28515625" style="1" bestFit="1" customWidth="1"/>
    <col min="514" max="517" width="13" style="1" customWidth="1"/>
    <col min="518" max="768" width="9.140625" style="1"/>
    <col min="769" max="769" width="35.28515625" style="1" bestFit="1" customWidth="1"/>
    <col min="770" max="773" width="13" style="1" customWidth="1"/>
    <col min="774" max="1024" width="9.140625" style="1"/>
    <col min="1025" max="1025" width="35.28515625" style="1" bestFit="1" customWidth="1"/>
    <col min="1026" max="1029" width="13" style="1" customWidth="1"/>
    <col min="1030" max="1280" width="9.140625" style="1"/>
    <col min="1281" max="1281" width="35.28515625" style="1" bestFit="1" customWidth="1"/>
    <col min="1282" max="1285" width="13" style="1" customWidth="1"/>
    <col min="1286" max="1536" width="9.140625" style="1"/>
    <col min="1537" max="1537" width="35.28515625" style="1" bestFit="1" customWidth="1"/>
    <col min="1538" max="1541" width="13" style="1" customWidth="1"/>
    <col min="1542" max="1792" width="9.140625" style="1"/>
    <col min="1793" max="1793" width="35.28515625" style="1" bestFit="1" customWidth="1"/>
    <col min="1794" max="1797" width="13" style="1" customWidth="1"/>
    <col min="1798" max="2048" width="9.140625" style="1"/>
    <col min="2049" max="2049" width="35.28515625" style="1" bestFit="1" customWidth="1"/>
    <col min="2050" max="2053" width="13" style="1" customWidth="1"/>
    <col min="2054" max="2304" width="9.140625" style="1"/>
    <col min="2305" max="2305" width="35.28515625" style="1" bestFit="1" customWidth="1"/>
    <col min="2306" max="2309" width="13" style="1" customWidth="1"/>
    <col min="2310" max="2560" width="9.140625" style="1"/>
    <col min="2561" max="2561" width="35.28515625" style="1" bestFit="1" customWidth="1"/>
    <col min="2562" max="2565" width="13" style="1" customWidth="1"/>
    <col min="2566" max="2816" width="9.140625" style="1"/>
    <col min="2817" max="2817" width="35.28515625" style="1" bestFit="1" customWidth="1"/>
    <col min="2818" max="2821" width="13" style="1" customWidth="1"/>
    <col min="2822" max="3072" width="9.140625" style="1"/>
    <col min="3073" max="3073" width="35.28515625" style="1" bestFit="1" customWidth="1"/>
    <col min="3074" max="3077" width="13" style="1" customWidth="1"/>
    <col min="3078" max="3328" width="9.140625" style="1"/>
    <col min="3329" max="3329" width="35.28515625" style="1" bestFit="1" customWidth="1"/>
    <col min="3330" max="3333" width="13" style="1" customWidth="1"/>
    <col min="3334" max="3584" width="9.140625" style="1"/>
    <col min="3585" max="3585" width="35.28515625" style="1" bestFit="1" customWidth="1"/>
    <col min="3586" max="3589" width="13" style="1" customWidth="1"/>
    <col min="3590" max="3840" width="9.140625" style="1"/>
    <col min="3841" max="3841" width="35.28515625" style="1" bestFit="1" customWidth="1"/>
    <col min="3842" max="3845" width="13" style="1" customWidth="1"/>
    <col min="3846" max="4096" width="9.140625" style="1"/>
    <col min="4097" max="4097" width="35.28515625" style="1" bestFit="1" customWidth="1"/>
    <col min="4098" max="4101" width="13" style="1" customWidth="1"/>
    <col min="4102" max="4352" width="9.140625" style="1"/>
    <col min="4353" max="4353" width="35.28515625" style="1" bestFit="1" customWidth="1"/>
    <col min="4354" max="4357" width="13" style="1" customWidth="1"/>
    <col min="4358" max="4608" width="9.140625" style="1"/>
    <col min="4609" max="4609" width="35.28515625" style="1" bestFit="1" customWidth="1"/>
    <col min="4610" max="4613" width="13" style="1" customWidth="1"/>
    <col min="4614" max="4864" width="9.140625" style="1"/>
    <col min="4865" max="4865" width="35.28515625" style="1" bestFit="1" customWidth="1"/>
    <col min="4866" max="4869" width="13" style="1" customWidth="1"/>
    <col min="4870" max="5120" width="9.140625" style="1"/>
    <col min="5121" max="5121" width="35.28515625" style="1" bestFit="1" customWidth="1"/>
    <col min="5122" max="5125" width="13" style="1" customWidth="1"/>
    <col min="5126" max="5376" width="9.140625" style="1"/>
    <col min="5377" max="5377" width="35.28515625" style="1" bestFit="1" customWidth="1"/>
    <col min="5378" max="5381" width="13" style="1" customWidth="1"/>
    <col min="5382" max="5632" width="9.140625" style="1"/>
    <col min="5633" max="5633" width="35.28515625" style="1" bestFit="1" customWidth="1"/>
    <col min="5634" max="5637" width="13" style="1" customWidth="1"/>
    <col min="5638" max="5888" width="9.140625" style="1"/>
    <col min="5889" max="5889" width="35.28515625" style="1" bestFit="1" customWidth="1"/>
    <col min="5890" max="5893" width="13" style="1" customWidth="1"/>
    <col min="5894" max="6144" width="9.140625" style="1"/>
    <col min="6145" max="6145" width="35.28515625" style="1" bestFit="1" customWidth="1"/>
    <col min="6146" max="6149" width="13" style="1" customWidth="1"/>
    <col min="6150" max="6400" width="9.140625" style="1"/>
    <col min="6401" max="6401" width="35.28515625" style="1" bestFit="1" customWidth="1"/>
    <col min="6402" max="6405" width="13" style="1" customWidth="1"/>
    <col min="6406" max="6656" width="9.140625" style="1"/>
    <col min="6657" max="6657" width="35.28515625" style="1" bestFit="1" customWidth="1"/>
    <col min="6658" max="6661" width="13" style="1" customWidth="1"/>
    <col min="6662" max="6912" width="9.140625" style="1"/>
    <col min="6913" max="6913" width="35.28515625" style="1" bestFit="1" customWidth="1"/>
    <col min="6914" max="6917" width="13" style="1" customWidth="1"/>
    <col min="6918" max="7168" width="9.140625" style="1"/>
    <col min="7169" max="7169" width="35.28515625" style="1" bestFit="1" customWidth="1"/>
    <col min="7170" max="7173" width="13" style="1" customWidth="1"/>
    <col min="7174" max="7424" width="9.140625" style="1"/>
    <col min="7425" max="7425" width="35.28515625" style="1" bestFit="1" customWidth="1"/>
    <col min="7426" max="7429" width="13" style="1" customWidth="1"/>
    <col min="7430" max="7680" width="9.140625" style="1"/>
    <col min="7681" max="7681" width="35.28515625" style="1" bestFit="1" customWidth="1"/>
    <col min="7682" max="7685" width="13" style="1" customWidth="1"/>
    <col min="7686" max="7936" width="9.140625" style="1"/>
    <col min="7937" max="7937" width="35.28515625" style="1" bestFit="1" customWidth="1"/>
    <col min="7938" max="7941" width="13" style="1" customWidth="1"/>
    <col min="7942" max="8192" width="9.140625" style="1"/>
    <col min="8193" max="8193" width="35.28515625" style="1" bestFit="1" customWidth="1"/>
    <col min="8194" max="8197" width="13" style="1" customWidth="1"/>
    <col min="8198" max="8448" width="9.140625" style="1"/>
    <col min="8449" max="8449" width="35.28515625" style="1" bestFit="1" customWidth="1"/>
    <col min="8450" max="8453" width="13" style="1" customWidth="1"/>
    <col min="8454" max="8704" width="9.140625" style="1"/>
    <col min="8705" max="8705" width="35.28515625" style="1" bestFit="1" customWidth="1"/>
    <col min="8706" max="8709" width="13" style="1" customWidth="1"/>
    <col min="8710" max="8960" width="9.140625" style="1"/>
    <col min="8961" max="8961" width="35.28515625" style="1" bestFit="1" customWidth="1"/>
    <col min="8962" max="8965" width="13" style="1" customWidth="1"/>
    <col min="8966" max="9216" width="9.140625" style="1"/>
    <col min="9217" max="9217" width="35.28515625" style="1" bestFit="1" customWidth="1"/>
    <col min="9218" max="9221" width="13" style="1" customWidth="1"/>
    <col min="9222" max="9472" width="9.140625" style="1"/>
    <col min="9473" max="9473" width="35.28515625" style="1" bestFit="1" customWidth="1"/>
    <col min="9474" max="9477" width="13" style="1" customWidth="1"/>
    <col min="9478" max="9728" width="9.140625" style="1"/>
    <col min="9729" max="9729" width="35.28515625" style="1" bestFit="1" customWidth="1"/>
    <col min="9730" max="9733" width="13" style="1" customWidth="1"/>
    <col min="9734" max="9984" width="9.140625" style="1"/>
    <col min="9985" max="9985" width="35.28515625" style="1" bestFit="1" customWidth="1"/>
    <col min="9986" max="9989" width="13" style="1" customWidth="1"/>
    <col min="9990" max="10240" width="9.140625" style="1"/>
    <col min="10241" max="10241" width="35.28515625" style="1" bestFit="1" customWidth="1"/>
    <col min="10242" max="10245" width="13" style="1" customWidth="1"/>
    <col min="10246" max="10496" width="9.140625" style="1"/>
    <col min="10497" max="10497" width="35.28515625" style="1" bestFit="1" customWidth="1"/>
    <col min="10498" max="10501" width="13" style="1" customWidth="1"/>
    <col min="10502" max="10752" width="9.140625" style="1"/>
    <col min="10753" max="10753" width="35.28515625" style="1" bestFit="1" customWidth="1"/>
    <col min="10754" max="10757" width="13" style="1" customWidth="1"/>
    <col min="10758" max="11008" width="9.140625" style="1"/>
    <col min="11009" max="11009" width="35.28515625" style="1" bestFit="1" customWidth="1"/>
    <col min="11010" max="11013" width="13" style="1" customWidth="1"/>
    <col min="11014" max="11264" width="9.140625" style="1"/>
    <col min="11265" max="11265" width="35.28515625" style="1" bestFit="1" customWidth="1"/>
    <col min="11266" max="11269" width="13" style="1" customWidth="1"/>
    <col min="11270" max="11520" width="9.140625" style="1"/>
    <col min="11521" max="11521" width="35.28515625" style="1" bestFit="1" customWidth="1"/>
    <col min="11522" max="11525" width="13" style="1" customWidth="1"/>
    <col min="11526" max="11776" width="9.140625" style="1"/>
    <col min="11777" max="11777" width="35.28515625" style="1" bestFit="1" customWidth="1"/>
    <col min="11778" max="11781" width="13" style="1" customWidth="1"/>
    <col min="11782" max="12032" width="9.140625" style="1"/>
    <col min="12033" max="12033" width="35.28515625" style="1" bestFit="1" customWidth="1"/>
    <col min="12034" max="12037" width="13" style="1" customWidth="1"/>
    <col min="12038" max="12288" width="9.140625" style="1"/>
    <col min="12289" max="12289" width="35.28515625" style="1" bestFit="1" customWidth="1"/>
    <col min="12290" max="12293" width="13" style="1" customWidth="1"/>
    <col min="12294" max="12544" width="9.140625" style="1"/>
    <col min="12545" max="12545" width="35.28515625" style="1" bestFit="1" customWidth="1"/>
    <col min="12546" max="12549" width="13" style="1" customWidth="1"/>
    <col min="12550" max="12800" width="9.140625" style="1"/>
    <col min="12801" max="12801" width="35.28515625" style="1" bestFit="1" customWidth="1"/>
    <col min="12802" max="12805" width="13" style="1" customWidth="1"/>
    <col min="12806" max="13056" width="9.140625" style="1"/>
    <col min="13057" max="13057" width="35.28515625" style="1" bestFit="1" customWidth="1"/>
    <col min="13058" max="13061" width="13" style="1" customWidth="1"/>
    <col min="13062" max="13312" width="9.140625" style="1"/>
    <col min="13313" max="13313" width="35.28515625" style="1" bestFit="1" customWidth="1"/>
    <col min="13314" max="13317" width="13" style="1" customWidth="1"/>
    <col min="13318" max="13568" width="9.140625" style="1"/>
    <col min="13569" max="13569" width="35.28515625" style="1" bestFit="1" customWidth="1"/>
    <col min="13570" max="13573" width="13" style="1" customWidth="1"/>
    <col min="13574" max="13824" width="9.140625" style="1"/>
    <col min="13825" max="13825" width="35.28515625" style="1" bestFit="1" customWidth="1"/>
    <col min="13826" max="13829" width="13" style="1" customWidth="1"/>
    <col min="13830" max="14080" width="9.140625" style="1"/>
    <col min="14081" max="14081" width="35.28515625" style="1" bestFit="1" customWidth="1"/>
    <col min="14082" max="14085" width="13" style="1" customWidth="1"/>
    <col min="14086" max="14336" width="9.140625" style="1"/>
    <col min="14337" max="14337" width="35.28515625" style="1" bestFit="1" customWidth="1"/>
    <col min="14338" max="14341" width="13" style="1" customWidth="1"/>
    <col min="14342" max="14592" width="9.140625" style="1"/>
    <col min="14593" max="14593" width="35.28515625" style="1" bestFit="1" customWidth="1"/>
    <col min="14594" max="14597" width="13" style="1" customWidth="1"/>
    <col min="14598" max="14848" width="9.140625" style="1"/>
    <col min="14849" max="14849" width="35.28515625" style="1" bestFit="1" customWidth="1"/>
    <col min="14850" max="14853" width="13" style="1" customWidth="1"/>
    <col min="14854" max="15104" width="9.140625" style="1"/>
    <col min="15105" max="15105" width="35.28515625" style="1" bestFit="1" customWidth="1"/>
    <col min="15106" max="15109" width="13" style="1" customWidth="1"/>
    <col min="15110" max="15360" width="9.140625" style="1"/>
    <col min="15361" max="15361" width="35.28515625" style="1" bestFit="1" customWidth="1"/>
    <col min="15362" max="15365" width="13" style="1" customWidth="1"/>
    <col min="15366" max="15616" width="9.140625" style="1"/>
    <col min="15617" max="15617" width="35.28515625" style="1" bestFit="1" customWidth="1"/>
    <col min="15618" max="15621" width="13" style="1" customWidth="1"/>
    <col min="15622" max="15872" width="9.140625" style="1"/>
    <col min="15873" max="15873" width="35.28515625" style="1" bestFit="1" customWidth="1"/>
    <col min="15874" max="15877" width="13" style="1" customWidth="1"/>
    <col min="15878" max="16128" width="9.140625" style="1"/>
    <col min="16129" max="16129" width="35.28515625" style="1" bestFit="1" customWidth="1"/>
    <col min="16130" max="16133" width="13" style="1" customWidth="1"/>
    <col min="16134" max="16384" width="9.140625" style="1"/>
  </cols>
  <sheetData>
    <row r="1" spans="1:5" ht="15.75" x14ac:dyDescent="0.25">
      <c r="A1" s="26" t="s">
        <v>32</v>
      </c>
    </row>
    <row r="3" spans="1:5" x14ac:dyDescent="0.25">
      <c r="A3" s="58" t="s">
        <v>33</v>
      </c>
      <c r="B3" s="59"/>
      <c r="C3" s="59"/>
      <c r="D3" s="59"/>
      <c r="E3" s="60"/>
    </row>
    <row r="4" spans="1:5" x14ac:dyDescent="0.25">
      <c r="A4" s="63" t="s">
        <v>20</v>
      </c>
      <c r="B4" s="61" t="s">
        <v>1</v>
      </c>
      <c r="C4" s="61" t="s">
        <v>2</v>
      </c>
      <c r="D4" s="59" t="s">
        <v>0</v>
      </c>
      <c r="E4" s="60"/>
    </row>
    <row r="5" spans="1:5" x14ac:dyDescent="0.25">
      <c r="A5" s="64"/>
      <c r="B5" s="62"/>
      <c r="C5" s="62"/>
      <c r="D5" s="28" t="s">
        <v>3</v>
      </c>
      <c r="E5" s="7" t="s">
        <v>4</v>
      </c>
    </row>
    <row r="6" spans="1:5" x14ac:dyDescent="0.25">
      <c r="A6" s="8" t="s">
        <v>5</v>
      </c>
      <c r="B6" s="9">
        <v>840000</v>
      </c>
      <c r="C6" s="9">
        <v>800000</v>
      </c>
      <c r="D6" s="29"/>
      <c r="E6" s="49"/>
    </row>
    <row r="7" spans="1:5" x14ac:dyDescent="0.25">
      <c r="A7" s="12" t="s">
        <v>6</v>
      </c>
      <c r="B7" s="13">
        <f>+B6*0.42</f>
        <v>352800</v>
      </c>
      <c r="C7" s="13">
        <f>+C6*0.415</f>
        <v>332000</v>
      </c>
      <c r="D7" s="30"/>
      <c r="E7" s="50"/>
    </row>
    <row r="8" spans="1:5" x14ac:dyDescent="0.25">
      <c r="A8" s="8" t="s">
        <v>7</v>
      </c>
      <c r="B8" s="9">
        <f>+B6-B7</f>
        <v>487200</v>
      </c>
      <c r="C8" s="9">
        <f>+C6-C7</f>
        <v>468000</v>
      </c>
      <c r="D8" s="29"/>
      <c r="E8" s="49"/>
    </row>
    <row r="9" spans="1:5" x14ac:dyDescent="0.25">
      <c r="A9" s="12" t="s">
        <v>8</v>
      </c>
      <c r="B9" s="13">
        <f>+B6*0.01</f>
        <v>8400</v>
      </c>
      <c r="C9" s="13">
        <f>+C6*0.015</f>
        <v>12000</v>
      </c>
      <c r="D9" s="30"/>
      <c r="E9" s="50"/>
    </row>
    <row r="10" spans="1:5" x14ac:dyDescent="0.25">
      <c r="A10" s="16" t="s">
        <v>9</v>
      </c>
      <c r="B10" s="17">
        <f>+B8-B9</f>
        <v>478800</v>
      </c>
      <c r="C10" s="17">
        <f>+C8-C9</f>
        <v>456000</v>
      </c>
      <c r="D10" s="19"/>
      <c r="E10" s="51"/>
    </row>
    <row r="11" spans="1:5" x14ac:dyDescent="0.25">
      <c r="A11" s="16" t="s">
        <v>17</v>
      </c>
      <c r="B11" s="52"/>
      <c r="C11" s="52"/>
      <c r="D11" s="31"/>
      <c r="E11" s="32"/>
    </row>
    <row r="12" spans="1:5" x14ac:dyDescent="0.25">
      <c r="A12" s="23" t="s">
        <v>18</v>
      </c>
      <c r="B12" s="46"/>
      <c r="C12" s="46"/>
      <c r="D12" s="24"/>
      <c r="E12" s="25"/>
    </row>
    <row r="14" spans="1:5" x14ac:dyDescent="0.25">
      <c r="A14" s="63" t="s">
        <v>21</v>
      </c>
      <c r="B14" s="61" t="s">
        <v>1</v>
      </c>
      <c r="C14" s="61" t="s">
        <v>2</v>
      </c>
      <c r="D14" s="59" t="s">
        <v>0</v>
      </c>
      <c r="E14" s="60"/>
    </row>
    <row r="15" spans="1:5" x14ac:dyDescent="0.25">
      <c r="A15" s="64"/>
      <c r="B15" s="62"/>
      <c r="C15" s="62"/>
      <c r="D15" s="28" t="s">
        <v>3</v>
      </c>
      <c r="E15" s="7" t="s">
        <v>4</v>
      </c>
    </row>
    <row r="16" spans="1:5" x14ac:dyDescent="0.25">
      <c r="A16" s="8" t="s">
        <v>5</v>
      </c>
      <c r="B16" s="9">
        <v>1100000</v>
      </c>
      <c r="C16" s="9">
        <v>1180000</v>
      </c>
      <c r="D16" s="29"/>
      <c r="E16" s="49"/>
    </row>
    <row r="17" spans="1:5" x14ac:dyDescent="0.25">
      <c r="A17" s="12" t="s">
        <v>6</v>
      </c>
      <c r="B17" s="13">
        <f>+B16*0.36</f>
        <v>396000</v>
      </c>
      <c r="C17" s="13">
        <f>+C16*0.35</f>
        <v>413000</v>
      </c>
      <c r="D17" s="30"/>
      <c r="E17" s="50"/>
    </row>
    <row r="18" spans="1:5" x14ac:dyDescent="0.25">
      <c r="A18" s="8" t="s">
        <v>7</v>
      </c>
      <c r="B18" s="9">
        <f>+B16-B17</f>
        <v>704000</v>
      </c>
      <c r="C18" s="9">
        <f>+C16-C17</f>
        <v>767000</v>
      </c>
      <c r="D18" s="29"/>
      <c r="E18" s="49"/>
    </row>
    <row r="19" spans="1:5" x14ac:dyDescent="0.25">
      <c r="A19" s="12" t="s">
        <v>8</v>
      </c>
      <c r="B19" s="13">
        <f>+B16*0.02</f>
        <v>22000</v>
      </c>
      <c r="C19" s="13">
        <f>+C16*0.02</f>
        <v>23600</v>
      </c>
      <c r="D19" s="30"/>
      <c r="E19" s="50"/>
    </row>
    <row r="20" spans="1:5" x14ac:dyDescent="0.25">
      <c r="A20" s="16" t="s">
        <v>9</v>
      </c>
      <c r="B20" s="17">
        <f>+B18-B19</f>
        <v>682000</v>
      </c>
      <c r="C20" s="17">
        <f>+C18-C19</f>
        <v>743400</v>
      </c>
      <c r="D20" s="19"/>
      <c r="E20" s="51"/>
    </row>
    <row r="21" spans="1:5" x14ac:dyDescent="0.25">
      <c r="A21" s="16" t="s">
        <v>17</v>
      </c>
      <c r="B21" s="52"/>
      <c r="C21" s="52"/>
      <c r="D21" s="31"/>
      <c r="E21" s="32"/>
    </row>
    <row r="22" spans="1:5" x14ac:dyDescent="0.25">
      <c r="A22" s="23" t="s">
        <v>18</v>
      </c>
      <c r="B22" s="46"/>
      <c r="C22" s="46"/>
      <c r="D22" s="24"/>
      <c r="E22" s="25"/>
    </row>
    <row r="24" spans="1:5" x14ac:dyDescent="0.25">
      <c r="A24" s="63" t="s">
        <v>22</v>
      </c>
      <c r="B24" s="61" t="s">
        <v>1</v>
      </c>
      <c r="C24" s="61" t="s">
        <v>2</v>
      </c>
      <c r="D24" s="59" t="s">
        <v>0</v>
      </c>
      <c r="E24" s="60"/>
    </row>
    <row r="25" spans="1:5" x14ac:dyDescent="0.25">
      <c r="A25" s="64"/>
      <c r="B25" s="62"/>
      <c r="C25" s="62"/>
      <c r="D25" s="28" t="s">
        <v>3</v>
      </c>
      <c r="E25" s="7" t="s">
        <v>4</v>
      </c>
    </row>
    <row r="26" spans="1:5" x14ac:dyDescent="0.25">
      <c r="A26" s="8" t="s">
        <v>5</v>
      </c>
      <c r="B26" s="9">
        <f t="shared" ref="B26:C30" si="0">+B6+B16</f>
        <v>1940000</v>
      </c>
      <c r="C26" s="33">
        <f t="shared" si="0"/>
        <v>1980000</v>
      </c>
      <c r="D26" s="29"/>
      <c r="E26" s="49"/>
    </row>
    <row r="27" spans="1:5" x14ac:dyDescent="0.25">
      <c r="A27" s="12" t="s">
        <v>6</v>
      </c>
      <c r="B27" s="13">
        <f t="shared" si="0"/>
        <v>748800</v>
      </c>
      <c r="C27" s="34">
        <f t="shared" si="0"/>
        <v>745000</v>
      </c>
      <c r="D27" s="30"/>
      <c r="E27" s="50"/>
    </row>
    <row r="28" spans="1:5" x14ac:dyDescent="0.25">
      <c r="A28" s="8" t="s">
        <v>7</v>
      </c>
      <c r="B28" s="9">
        <f t="shared" si="0"/>
        <v>1191200</v>
      </c>
      <c r="C28" s="33">
        <f t="shared" si="0"/>
        <v>1235000</v>
      </c>
      <c r="D28" s="29"/>
      <c r="E28" s="49"/>
    </row>
    <row r="29" spans="1:5" x14ac:dyDescent="0.25">
      <c r="A29" s="12" t="s">
        <v>8</v>
      </c>
      <c r="B29" s="13">
        <f t="shared" si="0"/>
        <v>30400</v>
      </c>
      <c r="C29" s="34">
        <f t="shared" si="0"/>
        <v>35600</v>
      </c>
      <c r="D29" s="30"/>
      <c r="E29" s="50"/>
    </row>
    <row r="30" spans="1:5" x14ac:dyDescent="0.25">
      <c r="A30" s="16" t="s">
        <v>9</v>
      </c>
      <c r="B30" s="17">
        <f t="shared" si="0"/>
        <v>1160800</v>
      </c>
      <c r="C30" s="35">
        <f t="shared" si="0"/>
        <v>1199400</v>
      </c>
      <c r="D30" s="19"/>
      <c r="E30" s="51"/>
    </row>
    <row r="31" spans="1:5" x14ac:dyDescent="0.25">
      <c r="A31" s="36" t="s">
        <v>17</v>
      </c>
      <c r="B31" s="52"/>
      <c r="C31" s="52"/>
      <c r="D31" s="31"/>
      <c r="E31" s="32"/>
    </row>
    <row r="32" spans="1:5" x14ac:dyDescent="0.25">
      <c r="A32" s="23" t="s">
        <v>18</v>
      </c>
      <c r="B32" s="46"/>
      <c r="C32" s="46"/>
      <c r="D32" s="24"/>
      <c r="E32" s="25"/>
    </row>
  </sheetData>
  <mergeCells count="13">
    <mergeCell ref="B24:B25"/>
    <mergeCell ref="C24:C25"/>
    <mergeCell ref="A24:A25"/>
    <mergeCell ref="A3:E3"/>
    <mergeCell ref="D4:E4"/>
    <mergeCell ref="D14:E14"/>
    <mergeCell ref="D24:E24"/>
    <mergeCell ref="A4:A5"/>
    <mergeCell ref="B4:B5"/>
    <mergeCell ref="C4:C5"/>
    <mergeCell ref="A14:A15"/>
    <mergeCell ref="B14:B15"/>
    <mergeCell ref="C14:C15"/>
  </mergeCells>
  <pageMargins left="0.7" right="0.7" top="0.75" bottom="0.75" header="0.3" footer="0.3"/>
  <ignoredErrors>
    <ignoredError sqref="B9:C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1" width="35.28515625" style="1" bestFit="1" customWidth="1"/>
    <col min="2" max="5" width="13" style="1" customWidth="1"/>
    <col min="6" max="256" width="9.140625" style="1"/>
    <col min="257" max="257" width="35.28515625" style="1" bestFit="1" customWidth="1"/>
    <col min="258" max="261" width="13" style="1" customWidth="1"/>
    <col min="262" max="512" width="9.140625" style="1"/>
    <col min="513" max="513" width="35.28515625" style="1" bestFit="1" customWidth="1"/>
    <col min="514" max="517" width="13" style="1" customWidth="1"/>
    <col min="518" max="768" width="9.140625" style="1"/>
    <col min="769" max="769" width="35.28515625" style="1" bestFit="1" customWidth="1"/>
    <col min="770" max="773" width="13" style="1" customWidth="1"/>
    <col min="774" max="1024" width="9.140625" style="1"/>
    <col min="1025" max="1025" width="35.28515625" style="1" bestFit="1" customWidth="1"/>
    <col min="1026" max="1029" width="13" style="1" customWidth="1"/>
    <col min="1030" max="1280" width="9.140625" style="1"/>
    <col min="1281" max="1281" width="35.28515625" style="1" bestFit="1" customWidth="1"/>
    <col min="1282" max="1285" width="13" style="1" customWidth="1"/>
    <col min="1286" max="1536" width="9.140625" style="1"/>
    <col min="1537" max="1537" width="35.28515625" style="1" bestFit="1" customWidth="1"/>
    <col min="1538" max="1541" width="13" style="1" customWidth="1"/>
    <col min="1542" max="1792" width="9.140625" style="1"/>
    <col min="1793" max="1793" width="35.28515625" style="1" bestFit="1" customWidth="1"/>
    <col min="1794" max="1797" width="13" style="1" customWidth="1"/>
    <col min="1798" max="2048" width="9.140625" style="1"/>
    <col min="2049" max="2049" width="35.28515625" style="1" bestFit="1" customWidth="1"/>
    <col min="2050" max="2053" width="13" style="1" customWidth="1"/>
    <col min="2054" max="2304" width="9.140625" style="1"/>
    <col min="2305" max="2305" width="35.28515625" style="1" bestFit="1" customWidth="1"/>
    <col min="2306" max="2309" width="13" style="1" customWidth="1"/>
    <col min="2310" max="2560" width="9.140625" style="1"/>
    <col min="2561" max="2561" width="35.28515625" style="1" bestFit="1" customWidth="1"/>
    <col min="2562" max="2565" width="13" style="1" customWidth="1"/>
    <col min="2566" max="2816" width="9.140625" style="1"/>
    <col min="2817" max="2817" width="35.28515625" style="1" bestFit="1" customWidth="1"/>
    <col min="2818" max="2821" width="13" style="1" customWidth="1"/>
    <col min="2822" max="3072" width="9.140625" style="1"/>
    <col min="3073" max="3073" width="35.28515625" style="1" bestFit="1" customWidth="1"/>
    <col min="3074" max="3077" width="13" style="1" customWidth="1"/>
    <col min="3078" max="3328" width="9.140625" style="1"/>
    <col min="3329" max="3329" width="35.28515625" style="1" bestFit="1" customWidth="1"/>
    <col min="3330" max="3333" width="13" style="1" customWidth="1"/>
    <col min="3334" max="3584" width="9.140625" style="1"/>
    <col min="3585" max="3585" width="35.28515625" style="1" bestFit="1" customWidth="1"/>
    <col min="3586" max="3589" width="13" style="1" customWidth="1"/>
    <col min="3590" max="3840" width="9.140625" style="1"/>
    <col min="3841" max="3841" width="35.28515625" style="1" bestFit="1" customWidth="1"/>
    <col min="3842" max="3845" width="13" style="1" customWidth="1"/>
    <col min="3846" max="4096" width="9.140625" style="1"/>
    <col min="4097" max="4097" width="35.28515625" style="1" bestFit="1" customWidth="1"/>
    <col min="4098" max="4101" width="13" style="1" customWidth="1"/>
    <col min="4102" max="4352" width="9.140625" style="1"/>
    <col min="4353" max="4353" width="35.28515625" style="1" bestFit="1" customWidth="1"/>
    <col min="4354" max="4357" width="13" style="1" customWidth="1"/>
    <col min="4358" max="4608" width="9.140625" style="1"/>
    <col min="4609" max="4609" width="35.28515625" style="1" bestFit="1" customWidth="1"/>
    <col min="4610" max="4613" width="13" style="1" customWidth="1"/>
    <col min="4614" max="4864" width="9.140625" style="1"/>
    <col min="4865" max="4865" width="35.28515625" style="1" bestFit="1" customWidth="1"/>
    <col min="4866" max="4869" width="13" style="1" customWidth="1"/>
    <col min="4870" max="5120" width="9.140625" style="1"/>
    <col min="5121" max="5121" width="35.28515625" style="1" bestFit="1" customWidth="1"/>
    <col min="5122" max="5125" width="13" style="1" customWidth="1"/>
    <col min="5126" max="5376" width="9.140625" style="1"/>
    <col min="5377" max="5377" width="35.28515625" style="1" bestFit="1" customWidth="1"/>
    <col min="5378" max="5381" width="13" style="1" customWidth="1"/>
    <col min="5382" max="5632" width="9.140625" style="1"/>
    <col min="5633" max="5633" width="35.28515625" style="1" bestFit="1" customWidth="1"/>
    <col min="5634" max="5637" width="13" style="1" customWidth="1"/>
    <col min="5638" max="5888" width="9.140625" style="1"/>
    <col min="5889" max="5889" width="35.28515625" style="1" bestFit="1" customWidth="1"/>
    <col min="5890" max="5893" width="13" style="1" customWidth="1"/>
    <col min="5894" max="6144" width="9.140625" style="1"/>
    <col min="6145" max="6145" width="35.28515625" style="1" bestFit="1" customWidth="1"/>
    <col min="6146" max="6149" width="13" style="1" customWidth="1"/>
    <col min="6150" max="6400" width="9.140625" style="1"/>
    <col min="6401" max="6401" width="35.28515625" style="1" bestFit="1" customWidth="1"/>
    <col min="6402" max="6405" width="13" style="1" customWidth="1"/>
    <col min="6406" max="6656" width="9.140625" style="1"/>
    <col min="6657" max="6657" width="35.28515625" style="1" bestFit="1" customWidth="1"/>
    <col min="6658" max="6661" width="13" style="1" customWidth="1"/>
    <col min="6662" max="6912" width="9.140625" style="1"/>
    <col min="6913" max="6913" width="35.28515625" style="1" bestFit="1" customWidth="1"/>
    <col min="6914" max="6917" width="13" style="1" customWidth="1"/>
    <col min="6918" max="7168" width="9.140625" style="1"/>
    <col min="7169" max="7169" width="35.28515625" style="1" bestFit="1" customWidth="1"/>
    <col min="7170" max="7173" width="13" style="1" customWidth="1"/>
    <col min="7174" max="7424" width="9.140625" style="1"/>
    <col min="7425" max="7425" width="35.28515625" style="1" bestFit="1" customWidth="1"/>
    <col min="7426" max="7429" width="13" style="1" customWidth="1"/>
    <col min="7430" max="7680" width="9.140625" style="1"/>
    <col min="7681" max="7681" width="35.28515625" style="1" bestFit="1" customWidth="1"/>
    <col min="7682" max="7685" width="13" style="1" customWidth="1"/>
    <col min="7686" max="7936" width="9.140625" style="1"/>
    <col min="7937" max="7937" width="35.28515625" style="1" bestFit="1" customWidth="1"/>
    <col min="7938" max="7941" width="13" style="1" customWidth="1"/>
    <col min="7942" max="8192" width="9.140625" style="1"/>
    <col min="8193" max="8193" width="35.28515625" style="1" bestFit="1" customWidth="1"/>
    <col min="8194" max="8197" width="13" style="1" customWidth="1"/>
    <col min="8198" max="8448" width="9.140625" style="1"/>
    <col min="8449" max="8449" width="35.28515625" style="1" bestFit="1" customWidth="1"/>
    <col min="8450" max="8453" width="13" style="1" customWidth="1"/>
    <col min="8454" max="8704" width="9.140625" style="1"/>
    <col min="8705" max="8705" width="35.28515625" style="1" bestFit="1" customWidth="1"/>
    <col min="8706" max="8709" width="13" style="1" customWidth="1"/>
    <col min="8710" max="8960" width="9.140625" style="1"/>
    <col min="8961" max="8961" width="35.28515625" style="1" bestFit="1" customWidth="1"/>
    <col min="8962" max="8965" width="13" style="1" customWidth="1"/>
    <col min="8966" max="9216" width="9.140625" style="1"/>
    <col min="9217" max="9217" width="35.28515625" style="1" bestFit="1" customWidth="1"/>
    <col min="9218" max="9221" width="13" style="1" customWidth="1"/>
    <col min="9222" max="9472" width="9.140625" style="1"/>
    <col min="9473" max="9473" width="35.28515625" style="1" bestFit="1" customWidth="1"/>
    <col min="9474" max="9477" width="13" style="1" customWidth="1"/>
    <col min="9478" max="9728" width="9.140625" style="1"/>
    <col min="9729" max="9729" width="35.28515625" style="1" bestFit="1" customWidth="1"/>
    <col min="9730" max="9733" width="13" style="1" customWidth="1"/>
    <col min="9734" max="9984" width="9.140625" style="1"/>
    <col min="9985" max="9985" width="35.28515625" style="1" bestFit="1" customWidth="1"/>
    <col min="9986" max="9989" width="13" style="1" customWidth="1"/>
    <col min="9990" max="10240" width="9.140625" style="1"/>
    <col min="10241" max="10241" width="35.28515625" style="1" bestFit="1" customWidth="1"/>
    <col min="10242" max="10245" width="13" style="1" customWidth="1"/>
    <col min="10246" max="10496" width="9.140625" style="1"/>
    <col min="10497" max="10497" width="35.28515625" style="1" bestFit="1" customWidth="1"/>
    <col min="10498" max="10501" width="13" style="1" customWidth="1"/>
    <col min="10502" max="10752" width="9.140625" style="1"/>
    <col min="10753" max="10753" width="35.28515625" style="1" bestFit="1" customWidth="1"/>
    <col min="10754" max="10757" width="13" style="1" customWidth="1"/>
    <col min="10758" max="11008" width="9.140625" style="1"/>
    <col min="11009" max="11009" width="35.28515625" style="1" bestFit="1" customWidth="1"/>
    <col min="11010" max="11013" width="13" style="1" customWidth="1"/>
    <col min="11014" max="11264" width="9.140625" style="1"/>
    <col min="11265" max="11265" width="35.28515625" style="1" bestFit="1" customWidth="1"/>
    <col min="11266" max="11269" width="13" style="1" customWidth="1"/>
    <col min="11270" max="11520" width="9.140625" style="1"/>
    <col min="11521" max="11521" width="35.28515625" style="1" bestFit="1" customWidth="1"/>
    <col min="11522" max="11525" width="13" style="1" customWidth="1"/>
    <col min="11526" max="11776" width="9.140625" style="1"/>
    <col min="11777" max="11777" width="35.28515625" style="1" bestFit="1" customWidth="1"/>
    <col min="11778" max="11781" width="13" style="1" customWidth="1"/>
    <col min="11782" max="12032" width="9.140625" style="1"/>
    <col min="12033" max="12033" width="35.28515625" style="1" bestFit="1" customWidth="1"/>
    <col min="12034" max="12037" width="13" style="1" customWidth="1"/>
    <col min="12038" max="12288" width="9.140625" style="1"/>
    <col min="12289" max="12289" width="35.28515625" style="1" bestFit="1" customWidth="1"/>
    <col min="12290" max="12293" width="13" style="1" customWidth="1"/>
    <col min="12294" max="12544" width="9.140625" style="1"/>
    <col min="12545" max="12545" width="35.28515625" style="1" bestFit="1" customWidth="1"/>
    <col min="12546" max="12549" width="13" style="1" customWidth="1"/>
    <col min="12550" max="12800" width="9.140625" style="1"/>
    <col min="12801" max="12801" width="35.28515625" style="1" bestFit="1" customWidth="1"/>
    <col min="12802" max="12805" width="13" style="1" customWidth="1"/>
    <col min="12806" max="13056" width="9.140625" style="1"/>
    <col min="13057" max="13057" width="35.28515625" style="1" bestFit="1" customWidth="1"/>
    <col min="13058" max="13061" width="13" style="1" customWidth="1"/>
    <col min="13062" max="13312" width="9.140625" style="1"/>
    <col min="13313" max="13313" width="35.28515625" style="1" bestFit="1" customWidth="1"/>
    <col min="13314" max="13317" width="13" style="1" customWidth="1"/>
    <col min="13318" max="13568" width="9.140625" style="1"/>
    <col min="13569" max="13569" width="35.28515625" style="1" bestFit="1" customWidth="1"/>
    <col min="13570" max="13573" width="13" style="1" customWidth="1"/>
    <col min="13574" max="13824" width="9.140625" style="1"/>
    <col min="13825" max="13825" width="35.28515625" style="1" bestFit="1" customWidth="1"/>
    <col min="13826" max="13829" width="13" style="1" customWidth="1"/>
    <col min="13830" max="14080" width="9.140625" style="1"/>
    <col min="14081" max="14081" width="35.28515625" style="1" bestFit="1" customWidth="1"/>
    <col min="14082" max="14085" width="13" style="1" customWidth="1"/>
    <col min="14086" max="14336" width="9.140625" style="1"/>
    <col min="14337" max="14337" width="35.28515625" style="1" bestFit="1" customWidth="1"/>
    <col min="14338" max="14341" width="13" style="1" customWidth="1"/>
    <col min="14342" max="14592" width="9.140625" style="1"/>
    <col min="14593" max="14593" width="35.28515625" style="1" bestFit="1" customWidth="1"/>
    <col min="14594" max="14597" width="13" style="1" customWidth="1"/>
    <col min="14598" max="14848" width="9.140625" style="1"/>
    <col min="14849" max="14849" width="35.28515625" style="1" bestFit="1" customWidth="1"/>
    <col min="14850" max="14853" width="13" style="1" customWidth="1"/>
    <col min="14854" max="15104" width="9.140625" style="1"/>
    <col min="15105" max="15105" width="35.28515625" style="1" bestFit="1" customWidth="1"/>
    <col min="15106" max="15109" width="13" style="1" customWidth="1"/>
    <col min="15110" max="15360" width="9.140625" style="1"/>
    <col min="15361" max="15361" width="35.28515625" style="1" bestFit="1" customWidth="1"/>
    <col min="15362" max="15365" width="13" style="1" customWidth="1"/>
    <col min="15366" max="15616" width="9.140625" style="1"/>
    <col min="15617" max="15617" width="35.28515625" style="1" bestFit="1" customWidth="1"/>
    <col min="15618" max="15621" width="13" style="1" customWidth="1"/>
    <col min="15622" max="15872" width="9.140625" style="1"/>
    <col min="15873" max="15873" width="35.28515625" style="1" bestFit="1" customWidth="1"/>
    <col min="15874" max="15877" width="13" style="1" customWidth="1"/>
    <col min="15878" max="16128" width="9.140625" style="1"/>
    <col min="16129" max="16129" width="35.28515625" style="1" bestFit="1" customWidth="1"/>
    <col min="16130" max="16133" width="13" style="1" customWidth="1"/>
    <col min="16134" max="16384" width="9.140625" style="1"/>
  </cols>
  <sheetData>
    <row r="1" spans="1:5" ht="15.75" x14ac:dyDescent="0.25">
      <c r="A1" s="26" t="s">
        <v>34</v>
      </c>
    </row>
    <row r="3" spans="1:5" x14ac:dyDescent="0.25">
      <c r="A3" s="58" t="s">
        <v>35</v>
      </c>
      <c r="B3" s="59"/>
      <c r="C3" s="59"/>
      <c r="D3" s="59"/>
      <c r="E3" s="60"/>
    </row>
    <row r="4" spans="1:5" x14ac:dyDescent="0.25">
      <c r="A4" s="63" t="s">
        <v>23</v>
      </c>
      <c r="B4" s="61" t="s">
        <v>1</v>
      </c>
      <c r="C4" s="61" t="s">
        <v>2</v>
      </c>
      <c r="D4" s="59" t="s">
        <v>0</v>
      </c>
      <c r="E4" s="60"/>
    </row>
    <row r="5" spans="1:5" x14ac:dyDescent="0.25">
      <c r="A5" s="64"/>
      <c r="B5" s="62"/>
      <c r="C5" s="62"/>
      <c r="D5" s="28" t="s">
        <v>3</v>
      </c>
      <c r="E5" s="37" t="s">
        <v>4</v>
      </c>
    </row>
    <row r="6" spans="1:5" x14ac:dyDescent="0.25">
      <c r="A6" s="8" t="s">
        <v>5</v>
      </c>
      <c r="B6" s="9">
        <v>1500000</v>
      </c>
      <c r="C6" s="9">
        <v>1400000</v>
      </c>
      <c r="D6" s="38"/>
      <c r="E6" s="53"/>
    </row>
    <row r="7" spans="1:5" x14ac:dyDescent="0.25">
      <c r="A7" s="12" t="s">
        <v>6</v>
      </c>
      <c r="B7" s="13">
        <f>+B6*0.501</f>
        <v>751500</v>
      </c>
      <c r="C7" s="13">
        <f>+C6*0.5</f>
        <v>700000</v>
      </c>
      <c r="D7" s="34"/>
      <c r="E7" s="54"/>
    </row>
    <row r="8" spans="1:5" x14ac:dyDescent="0.25">
      <c r="A8" s="8" t="s">
        <v>7</v>
      </c>
      <c r="B8" s="9">
        <f>+B6-B7</f>
        <v>748500</v>
      </c>
      <c r="C8" s="9">
        <f>+C6-C7</f>
        <v>700000</v>
      </c>
      <c r="D8" s="29"/>
      <c r="E8" s="45"/>
    </row>
    <row r="9" spans="1:5" x14ac:dyDescent="0.25">
      <c r="A9" s="69" t="s">
        <v>17</v>
      </c>
      <c r="B9" s="71"/>
      <c r="C9" s="71"/>
      <c r="D9" s="65"/>
      <c r="E9" s="66"/>
    </row>
    <row r="10" spans="1:5" x14ac:dyDescent="0.25">
      <c r="A10" s="70"/>
      <c r="B10" s="72"/>
      <c r="C10" s="72"/>
      <c r="D10" s="67"/>
      <c r="E10" s="68"/>
    </row>
    <row r="12" spans="1:5" x14ac:dyDescent="0.25">
      <c r="A12" s="63" t="s">
        <v>24</v>
      </c>
      <c r="B12" s="61" t="s">
        <v>1</v>
      </c>
      <c r="C12" s="61" t="s">
        <v>2</v>
      </c>
      <c r="D12" s="59" t="s">
        <v>0</v>
      </c>
      <c r="E12" s="60"/>
    </row>
    <row r="13" spans="1:5" x14ac:dyDescent="0.25">
      <c r="A13" s="64"/>
      <c r="B13" s="62"/>
      <c r="C13" s="62"/>
      <c r="D13" s="28" t="s">
        <v>3</v>
      </c>
      <c r="E13" s="7" t="s">
        <v>4</v>
      </c>
    </row>
    <row r="14" spans="1:5" x14ac:dyDescent="0.25">
      <c r="A14" s="8" t="s">
        <v>5</v>
      </c>
      <c r="B14" s="9">
        <v>1200000</v>
      </c>
      <c r="C14" s="9">
        <v>1250000</v>
      </c>
      <c r="D14" s="39"/>
      <c r="E14" s="45"/>
    </row>
    <row r="15" spans="1:5" x14ac:dyDescent="0.25">
      <c r="A15" s="12" t="s">
        <v>6</v>
      </c>
      <c r="B15" s="13">
        <f>+B14*0.623</f>
        <v>747600</v>
      </c>
      <c r="C15" s="13">
        <f>+C14*0.62</f>
        <v>775000</v>
      </c>
      <c r="D15" s="40"/>
      <c r="E15" s="47"/>
    </row>
    <row r="16" spans="1:5" x14ac:dyDescent="0.25">
      <c r="A16" s="8" t="s">
        <v>7</v>
      </c>
      <c r="B16" s="9">
        <f>+B14-B15</f>
        <v>452400</v>
      </c>
      <c r="C16" s="9">
        <f>+C14-C15</f>
        <v>475000</v>
      </c>
      <c r="D16" s="39"/>
      <c r="E16" s="45"/>
    </row>
    <row r="17" spans="1:5" x14ac:dyDescent="0.25">
      <c r="A17" s="69" t="s">
        <v>17</v>
      </c>
      <c r="B17" s="71"/>
      <c r="C17" s="71"/>
      <c r="D17" s="65"/>
      <c r="E17" s="66"/>
    </row>
    <row r="18" spans="1:5" x14ac:dyDescent="0.25">
      <c r="A18" s="70"/>
      <c r="B18" s="72"/>
      <c r="C18" s="72"/>
      <c r="D18" s="67"/>
      <c r="E18" s="68"/>
    </row>
    <row r="20" spans="1:5" x14ac:dyDescent="0.25">
      <c r="A20" s="63" t="s">
        <v>39</v>
      </c>
      <c r="B20" s="61" t="s">
        <v>1</v>
      </c>
      <c r="C20" s="61" t="s">
        <v>2</v>
      </c>
      <c r="D20" s="59" t="s">
        <v>0</v>
      </c>
      <c r="E20" s="60"/>
    </row>
    <row r="21" spans="1:5" x14ac:dyDescent="0.25">
      <c r="A21" s="64"/>
      <c r="B21" s="62"/>
      <c r="C21" s="62"/>
      <c r="D21" s="28" t="s">
        <v>3</v>
      </c>
      <c r="E21" s="7" t="s">
        <v>4</v>
      </c>
    </row>
    <row r="22" spans="1:5" x14ac:dyDescent="0.25">
      <c r="A22" s="8" t="s">
        <v>5</v>
      </c>
      <c r="B22" s="9">
        <f>+B6+B14</f>
        <v>2700000</v>
      </c>
      <c r="C22" s="9">
        <f>+C6+C14</f>
        <v>2650000</v>
      </c>
      <c r="D22" s="39"/>
      <c r="E22" s="45"/>
    </row>
    <row r="23" spans="1:5" x14ac:dyDescent="0.25">
      <c r="A23" s="12" t="s">
        <v>6</v>
      </c>
      <c r="B23" s="13">
        <f>+B7+B15</f>
        <v>1499100</v>
      </c>
      <c r="C23" s="13">
        <f>+C7+C15</f>
        <v>1475000</v>
      </c>
      <c r="D23" s="40"/>
      <c r="E23" s="47"/>
    </row>
    <row r="24" spans="1:5" x14ac:dyDescent="0.25">
      <c r="A24" s="8" t="s">
        <v>7</v>
      </c>
      <c r="B24" s="9">
        <f>+B22-B23</f>
        <v>1200900</v>
      </c>
      <c r="C24" s="9">
        <f>+C22-C23</f>
        <v>1175000</v>
      </c>
      <c r="D24" s="39"/>
      <c r="E24" s="45"/>
    </row>
    <row r="25" spans="1:5" x14ac:dyDescent="0.25">
      <c r="A25" s="69" t="s">
        <v>17</v>
      </c>
      <c r="B25" s="71"/>
      <c r="C25" s="71"/>
      <c r="D25" s="65"/>
      <c r="E25" s="66"/>
    </row>
    <row r="26" spans="1:5" x14ac:dyDescent="0.25">
      <c r="A26" s="70"/>
      <c r="B26" s="72"/>
      <c r="C26" s="72"/>
      <c r="D26" s="67"/>
      <c r="E26" s="68"/>
    </row>
  </sheetData>
  <mergeCells count="25">
    <mergeCell ref="A3:E3"/>
    <mergeCell ref="D4:E4"/>
    <mergeCell ref="D12:E12"/>
    <mergeCell ref="D20:E20"/>
    <mergeCell ref="B4:B5"/>
    <mergeCell ref="C4:C5"/>
    <mergeCell ref="A4:A5"/>
    <mergeCell ref="A12:A13"/>
    <mergeCell ref="B12:B13"/>
    <mergeCell ref="C12:C13"/>
    <mergeCell ref="A9:A10"/>
    <mergeCell ref="B9:B10"/>
    <mergeCell ref="C9:C10"/>
    <mergeCell ref="D9:E10"/>
    <mergeCell ref="D17:E18"/>
    <mergeCell ref="D25:E26"/>
    <mergeCell ref="A17:A18"/>
    <mergeCell ref="A25:A26"/>
    <mergeCell ref="B25:B26"/>
    <mergeCell ref="C25:C26"/>
    <mergeCell ref="B17:B18"/>
    <mergeCell ref="C17:C18"/>
    <mergeCell ref="A20:A21"/>
    <mergeCell ref="B20:B21"/>
    <mergeCell ref="C20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5" x14ac:dyDescent="0.25"/>
  <cols>
    <col min="1" max="1" width="35.28515625" style="1" bestFit="1" customWidth="1"/>
    <col min="2" max="5" width="13" style="1" customWidth="1"/>
    <col min="6" max="256" width="9.140625" style="1"/>
    <col min="257" max="257" width="35.28515625" style="1" bestFit="1" customWidth="1"/>
    <col min="258" max="261" width="13" style="1" customWidth="1"/>
    <col min="262" max="512" width="9.140625" style="1"/>
    <col min="513" max="513" width="35.28515625" style="1" bestFit="1" customWidth="1"/>
    <col min="514" max="517" width="13" style="1" customWidth="1"/>
    <col min="518" max="768" width="9.140625" style="1"/>
    <col min="769" max="769" width="35.28515625" style="1" bestFit="1" customWidth="1"/>
    <col min="770" max="773" width="13" style="1" customWidth="1"/>
    <col min="774" max="1024" width="9.140625" style="1"/>
    <col min="1025" max="1025" width="35.28515625" style="1" bestFit="1" customWidth="1"/>
    <col min="1026" max="1029" width="13" style="1" customWidth="1"/>
    <col min="1030" max="1280" width="9.140625" style="1"/>
    <col min="1281" max="1281" width="35.28515625" style="1" bestFit="1" customWidth="1"/>
    <col min="1282" max="1285" width="13" style="1" customWidth="1"/>
    <col min="1286" max="1536" width="9.140625" style="1"/>
    <col min="1537" max="1537" width="35.28515625" style="1" bestFit="1" customWidth="1"/>
    <col min="1538" max="1541" width="13" style="1" customWidth="1"/>
    <col min="1542" max="1792" width="9.140625" style="1"/>
    <col min="1793" max="1793" width="35.28515625" style="1" bestFit="1" customWidth="1"/>
    <col min="1794" max="1797" width="13" style="1" customWidth="1"/>
    <col min="1798" max="2048" width="9.140625" style="1"/>
    <col min="2049" max="2049" width="35.28515625" style="1" bestFit="1" customWidth="1"/>
    <col min="2050" max="2053" width="13" style="1" customWidth="1"/>
    <col min="2054" max="2304" width="9.140625" style="1"/>
    <col min="2305" max="2305" width="35.28515625" style="1" bestFit="1" customWidth="1"/>
    <col min="2306" max="2309" width="13" style="1" customWidth="1"/>
    <col min="2310" max="2560" width="9.140625" style="1"/>
    <col min="2561" max="2561" width="35.28515625" style="1" bestFit="1" customWidth="1"/>
    <col min="2562" max="2565" width="13" style="1" customWidth="1"/>
    <col min="2566" max="2816" width="9.140625" style="1"/>
    <col min="2817" max="2817" width="35.28515625" style="1" bestFit="1" customWidth="1"/>
    <col min="2818" max="2821" width="13" style="1" customWidth="1"/>
    <col min="2822" max="3072" width="9.140625" style="1"/>
    <col min="3073" max="3073" width="35.28515625" style="1" bestFit="1" customWidth="1"/>
    <col min="3074" max="3077" width="13" style="1" customWidth="1"/>
    <col min="3078" max="3328" width="9.140625" style="1"/>
    <col min="3329" max="3329" width="35.28515625" style="1" bestFit="1" customWidth="1"/>
    <col min="3330" max="3333" width="13" style="1" customWidth="1"/>
    <col min="3334" max="3584" width="9.140625" style="1"/>
    <col min="3585" max="3585" width="35.28515625" style="1" bestFit="1" customWidth="1"/>
    <col min="3586" max="3589" width="13" style="1" customWidth="1"/>
    <col min="3590" max="3840" width="9.140625" style="1"/>
    <col min="3841" max="3841" width="35.28515625" style="1" bestFit="1" customWidth="1"/>
    <col min="3842" max="3845" width="13" style="1" customWidth="1"/>
    <col min="3846" max="4096" width="9.140625" style="1"/>
    <col min="4097" max="4097" width="35.28515625" style="1" bestFit="1" customWidth="1"/>
    <col min="4098" max="4101" width="13" style="1" customWidth="1"/>
    <col min="4102" max="4352" width="9.140625" style="1"/>
    <col min="4353" max="4353" width="35.28515625" style="1" bestFit="1" customWidth="1"/>
    <col min="4354" max="4357" width="13" style="1" customWidth="1"/>
    <col min="4358" max="4608" width="9.140625" style="1"/>
    <col min="4609" max="4609" width="35.28515625" style="1" bestFit="1" customWidth="1"/>
    <col min="4610" max="4613" width="13" style="1" customWidth="1"/>
    <col min="4614" max="4864" width="9.140625" style="1"/>
    <col min="4865" max="4865" width="35.28515625" style="1" bestFit="1" customWidth="1"/>
    <col min="4866" max="4869" width="13" style="1" customWidth="1"/>
    <col min="4870" max="5120" width="9.140625" style="1"/>
    <col min="5121" max="5121" width="35.28515625" style="1" bestFit="1" customWidth="1"/>
    <col min="5122" max="5125" width="13" style="1" customWidth="1"/>
    <col min="5126" max="5376" width="9.140625" style="1"/>
    <col min="5377" max="5377" width="35.28515625" style="1" bestFit="1" customWidth="1"/>
    <col min="5378" max="5381" width="13" style="1" customWidth="1"/>
    <col min="5382" max="5632" width="9.140625" style="1"/>
    <col min="5633" max="5633" width="35.28515625" style="1" bestFit="1" customWidth="1"/>
    <col min="5634" max="5637" width="13" style="1" customWidth="1"/>
    <col min="5638" max="5888" width="9.140625" style="1"/>
    <col min="5889" max="5889" width="35.28515625" style="1" bestFit="1" customWidth="1"/>
    <col min="5890" max="5893" width="13" style="1" customWidth="1"/>
    <col min="5894" max="6144" width="9.140625" style="1"/>
    <col min="6145" max="6145" width="35.28515625" style="1" bestFit="1" customWidth="1"/>
    <col min="6146" max="6149" width="13" style="1" customWidth="1"/>
    <col min="6150" max="6400" width="9.140625" style="1"/>
    <col min="6401" max="6401" width="35.28515625" style="1" bestFit="1" customWidth="1"/>
    <col min="6402" max="6405" width="13" style="1" customWidth="1"/>
    <col min="6406" max="6656" width="9.140625" style="1"/>
    <col min="6657" max="6657" width="35.28515625" style="1" bestFit="1" customWidth="1"/>
    <col min="6658" max="6661" width="13" style="1" customWidth="1"/>
    <col min="6662" max="6912" width="9.140625" style="1"/>
    <col min="6913" max="6913" width="35.28515625" style="1" bestFit="1" customWidth="1"/>
    <col min="6914" max="6917" width="13" style="1" customWidth="1"/>
    <col min="6918" max="7168" width="9.140625" style="1"/>
    <col min="7169" max="7169" width="35.28515625" style="1" bestFit="1" customWidth="1"/>
    <col min="7170" max="7173" width="13" style="1" customWidth="1"/>
    <col min="7174" max="7424" width="9.140625" style="1"/>
    <col min="7425" max="7425" width="35.28515625" style="1" bestFit="1" customWidth="1"/>
    <col min="7426" max="7429" width="13" style="1" customWidth="1"/>
    <col min="7430" max="7680" width="9.140625" style="1"/>
    <col min="7681" max="7681" width="35.28515625" style="1" bestFit="1" customWidth="1"/>
    <col min="7682" max="7685" width="13" style="1" customWidth="1"/>
    <col min="7686" max="7936" width="9.140625" style="1"/>
    <col min="7937" max="7937" width="35.28515625" style="1" bestFit="1" customWidth="1"/>
    <col min="7938" max="7941" width="13" style="1" customWidth="1"/>
    <col min="7942" max="8192" width="9.140625" style="1"/>
    <col min="8193" max="8193" width="35.28515625" style="1" bestFit="1" customWidth="1"/>
    <col min="8194" max="8197" width="13" style="1" customWidth="1"/>
    <col min="8198" max="8448" width="9.140625" style="1"/>
    <col min="8449" max="8449" width="35.28515625" style="1" bestFit="1" customWidth="1"/>
    <col min="8450" max="8453" width="13" style="1" customWidth="1"/>
    <col min="8454" max="8704" width="9.140625" style="1"/>
    <col min="8705" max="8705" width="35.28515625" style="1" bestFit="1" customWidth="1"/>
    <col min="8706" max="8709" width="13" style="1" customWidth="1"/>
    <col min="8710" max="8960" width="9.140625" style="1"/>
    <col min="8961" max="8961" width="35.28515625" style="1" bestFit="1" customWidth="1"/>
    <col min="8962" max="8965" width="13" style="1" customWidth="1"/>
    <col min="8966" max="9216" width="9.140625" style="1"/>
    <col min="9217" max="9217" width="35.28515625" style="1" bestFit="1" customWidth="1"/>
    <col min="9218" max="9221" width="13" style="1" customWidth="1"/>
    <col min="9222" max="9472" width="9.140625" style="1"/>
    <col min="9473" max="9473" width="35.28515625" style="1" bestFit="1" customWidth="1"/>
    <col min="9474" max="9477" width="13" style="1" customWidth="1"/>
    <col min="9478" max="9728" width="9.140625" style="1"/>
    <col min="9729" max="9729" width="35.28515625" style="1" bestFit="1" customWidth="1"/>
    <col min="9730" max="9733" width="13" style="1" customWidth="1"/>
    <col min="9734" max="9984" width="9.140625" style="1"/>
    <col min="9985" max="9985" width="35.28515625" style="1" bestFit="1" customWidth="1"/>
    <col min="9986" max="9989" width="13" style="1" customWidth="1"/>
    <col min="9990" max="10240" width="9.140625" style="1"/>
    <col min="10241" max="10241" width="35.28515625" style="1" bestFit="1" customWidth="1"/>
    <col min="10242" max="10245" width="13" style="1" customWidth="1"/>
    <col min="10246" max="10496" width="9.140625" style="1"/>
    <col min="10497" max="10497" width="35.28515625" style="1" bestFit="1" customWidth="1"/>
    <col min="10498" max="10501" width="13" style="1" customWidth="1"/>
    <col min="10502" max="10752" width="9.140625" style="1"/>
    <col min="10753" max="10753" width="35.28515625" style="1" bestFit="1" customWidth="1"/>
    <col min="10754" max="10757" width="13" style="1" customWidth="1"/>
    <col min="10758" max="11008" width="9.140625" style="1"/>
    <col min="11009" max="11009" width="35.28515625" style="1" bestFit="1" customWidth="1"/>
    <col min="11010" max="11013" width="13" style="1" customWidth="1"/>
    <col min="11014" max="11264" width="9.140625" style="1"/>
    <col min="11265" max="11265" width="35.28515625" style="1" bestFit="1" customWidth="1"/>
    <col min="11266" max="11269" width="13" style="1" customWidth="1"/>
    <col min="11270" max="11520" width="9.140625" style="1"/>
    <col min="11521" max="11521" width="35.28515625" style="1" bestFit="1" customWidth="1"/>
    <col min="11522" max="11525" width="13" style="1" customWidth="1"/>
    <col min="11526" max="11776" width="9.140625" style="1"/>
    <col min="11777" max="11777" width="35.28515625" style="1" bestFit="1" customWidth="1"/>
    <col min="11778" max="11781" width="13" style="1" customWidth="1"/>
    <col min="11782" max="12032" width="9.140625" style="1"/>
    <col min="12033" max="12033" width="35.28515625" style="1" bestFit="1" customWidth="1"/>
    <col min="12034" max="12037" width="13" style="1" customWidth="1"/>
    <col min="12038" max="12288" width="9.140625" style="1"/>
    <col min="12289" max="12289" width="35.28515625" style="1" bestFit="1" customWidth="1"/>
    <col min="12290" max="12293" width="13" style="1" customWidth="1"/>
    <col min="12294" max="12544" width="9.140625" style="1"/>
    <col min="12545" max="12545" width="35.28515625" style="1" bestFit="1" customWidth="1"/>
    <col min="12546" max="12549" width="13" style="1" customWidth="1"/>
    <col min="12550" max="12800" width="9.140625" style="1"/>
    <col min="12801" max="12801" width="35.28515625" style="1" bestFit="1" customWidth="1"/>
    <col min="12802" max="12805" width="13" style="1" customWidth="1"/>
    <col min="12806" max="13056" width="9.140625" style="1"/>
    <col min="13057" max="13057" width="35.28515625" style="1" bestFit="1" customWidth="1"/>
    <col min="13058" max="13061" width="13" style="1" customWidth="1"/>
    <col min="13062" max="13312" width="9.140625" style="1"/>
    <col min="13313" max="13313" width="35.28515625" style="1" bestFit="1" customWidth="1"/>
    <col min="13314" max="13317" width="13" style="1" customWidth="1"/>
    <col min="13318" max="13568" width="9.140625" style="1"/>
    <col min="13569" max="13569" width="35.28515625" style="1" bestFit="1" customWidth="1"/>
    <col min="13570" max="13573" width="13" style="1" customWidth="1"/>
    <col min="13574" max="13824" width="9.140625" style="1"/>
    <col min="13825" max="13825" width="35.28515625" style="1" bestFit="1" customWidth="1"/>
    <col min="13826" max="13829" width="13" style="1" customWidth="1"/>
    <col min="13830" max="14080" width="9.140625" style="1"/>
    <col min="14081" max="14081" width="35.28515625" style="1" bestFit="1" customWidth="1"/>
    <col min="14082" max="14085" width="13" style="1" customWidth="1"/>
    <col min="14086" max="14336" width="9.140625" style="1"/>
    <col min="14337" max="14337" width="35.28515625" style="1" bestFit="1" customWidth="1"/>
    <col min="14338" max="14341" width="13" style="1" customWidth="1"/>
    <col min="14342" max="14592" width="9.140625" style="1"/>
    <col min="14593" max="14593" width="35.28515625" style="1" bestFit="1" customWidth="1"/>
    <col min="14594" max="14597" width="13" style="1" customWidth="1"/>
    <col min="14598" max="14848" width="9.140625" style="1"/>
    <col min="14849" max="14849" width="35.28515625" style="1" bestFit="1" customWidth="1"/>
    <col min="14850" max="14853" width="13" style="1" customWidth="1"/>
    <col min="14854" max="15104" width="9.140625" style="1"/>
    <col min="15105" max="15105" width="35.28515625" style="1" bestFit="1" customWidth="1"/>
    <col min="15106" max="15109" width="13" style="1" customWidth="1"/>
    <col min="15110" max="15360" width="9.140625" style="1"/>
    <col min="15361" max="15361" width="35.28515625" style="1" bestFit="1" customWidth="1"/>
    <col min="15362" max="15365" width="13" style="1" customWidth="1"/>
    <col min="15366" max="15616" width="9.140625" style="1"/>
    <col min="15617" max="15617" width="35.28515625" style="1" bestFit="1" customWidth="1"/>
    <col min="15618" max="15621" width="13" style="1" customWidth="1"/>
    <col min="15622" max="15872" width="9.140625" style="1"/>
    <col min="15873" max="15873" width="35.28515625" style="1" bestFit="1" customWidth="1"/>
    <col min="15874" max="15877" width="13" style="1" customWidth="1"/>
    <col min="15878" max="16128" width="9.140625" style="1"/>
    <col min="16129" max="16129" width="35.28515625" style="1" bestFit="1" customWidth="1"/>
    <col min="16130" max="16133" width="13" style="1" customWidth="1"/>
    <col min="16134" max="16384" width="9.140625" style="1"/>
  </cols>
  <sheetData>
    <row r="1" spans="1:5" ht="15.75" x14ac:dyDescent="0.25">
      <c r="A1" s="26" t="s">
        <v>26</v>
      </c>
    </row>
    <row r="3" spans="1:5" x14ac:dyDescent="0.25">
      <c r="A3" s="58" t="s">
        <v>27</v>
      </c>
      <c r="B3" s="59"/>
      <c r="C3" s="59"/>
      <c r="D3" s="59"/>
      <c r="E3" s="60"/>
    </row>
    <row r="4" spans="1:5" x14ac:dyDescent="0.25">
      <c r="A4" s="2"/>
      <c r="B4" s="61" t="s">
        <v>1</v>
      </c>
      <c r="C4" s="61" t="s">
        <v>2</v>
      </c>
      <c r="D4" s="59" t="s">
        <v>0</v>
      </c>
      <c r="E4" s="60"/>
    </row>
    <row r="5" spans="1:5" x14ac:dyDescent="0.25">
      <c r="A5" s="4"/>
      <c r="B5" s="62"/>
      <c r="C5" s="62"/>
      <c r="D5" s="28" t="s">
        <v>3</v>
      </c>
      <c r="E5" s="37" t="s">
        <v>4</v>
      </c>
    </row>
    <row r="6" spans="1:5" x14ac:dyDescent="0.25">
      <c r="A6" s="8" t="s">
        <v>5</v>
      </c>
      <c r="B6" s="9">
        <v>2560000</v>
      </c>
      <c r="C6" s="9">
        <v>2400000</v>
      </c>
      <c r="D6" s="29"/>
      <c r="E6" s="49"/>
    </row>
    <row r="7" spans="1:5" x14ac:dyDescent="0.25">
      <c r="A7" s="41" t="s">
        <v>25</v>
      </c>
      <c r="B7" s="42">
        <v>1040000</v>
      </c>
      <c r="C7" s="42">
        <v>980000</v>
      </c>
      <c r="D7" s="43"/>
      <c r="E7" s="47"/>
    </row>
    <row r="8" spans="1:5" x14ac:dyDescent="0.25">
      <c r="A8" s="8" t="s">
        <v>9</v>
      </c>
      <c r="B8" s="9">
        <f>+B6-B7</f>
        <v>1520000</v>
      </c>
      <c r="C8" s="9">
        <f>+C6-C7</f>
        <v>1420000</v>
      </c>
      <c r="D8" s="44"/>
      <c r="E8" s="53"/>
    </row>
    <row r="9" spans="1:5" x14ac:dyDescent="0.25">
      <c r="A9" s="12" t="s">
        <v>10</v>
      </c>
      <c r="B9" s="13">
        <v>620000</v>
      </c>
      <c r="C9" s="13">
        <v>580000</v>
      </c>
      <c r="D9" s="34"/>
      <c r="E9" s="55"/>
    </row>
    <row r="10" spans="1:5" x14ac:dyDescent="0.25">
      <c r="A10" s="8" t="s">
        <v>11</v>
      </c>
      <c r="B10" s="9">
        <f>+B8-B9</f>
        <v>900000</v>
      </c>
      <c r="C10" s="9">
        <f>+C8-C9</f>
        <v>840000</v>
      </c>
      <c r="D10" s="44"/>
      <c r="E10" s="56"/>
    </row>
    <row r="11" spans="1:5" x14ac:dyDescent="0.25">
      <c r="A11" s="12" t="s">
        <v>12</v>
      </c>
      <c r="B11" s="13">
        <v>60000</v>
      </c>
      <c r="C11" s="13">
        <v>55000</v>
      </c>
      <c r="D11" s="34"/>
      <c r="E11" s="55"/>
    </row>
    <row r="12" spans="1:5" x14ac:dyDescent="0.25">
      <c r="A12" s="8" t="s">
        <v>13</v>
      </c>
      <c r="B12" s="9">
        <f>+B10-B11</f>
        <v>840000</v>
      </c>
      <c r="C12" s="9">
        <f>+C10-C11</f>
        <v>785000</v>
      </c>
      <c r="D12" s="44"/>
      <c r="E12" s="56"/>
    </row>
    <row r="13" spans="1:5" x14ac:dyDescent="0.25">
      <c r="A13" s="12" t="s">
        <v>14</v>
      </c>
      <c r="B13" s="13">
        <v>10000</v>
      </c>
      <c r="C13" s="13">
        <v>9000</v>
      </c>
      <c r="D13" s="34"/>
      <c r="E13" s="55"/>
    </row>
    <row r="14" spans="1:5" x14ac:dyDescent="0.25">
      <c r="A14" s="16" t="s">
        <v>15</v>
      </c>
      <c r="B14" s="17">
        <f>+B12-B13</f>
        <v>830000</v>
      </c>
      <c r="C14" s="17">
        <f>+C12-C13</f>
        <v>776000</v>
      </c>
      <c r="D14" s="27"/>
      <c r="E14" s="57"/>
    </row>
    <row r="15" spans="1:5" x14ac:dyDescent="0.25">
      <c r="A15" s="22" t="s">
        <v>16</v>
      </c>
      <c r="B15" s="47"/>
      <c r="C15" s="47"/>
      <c r="D15" s="20"/>
      <c r="E15" s="21"/>
    </row>
    <row r="16" spans="1:5" x14ac:dyDescent="0.25">
      <c r="A16" s="23" t="s">
        <v>18</v>
      </c>
      <c r="B16" s="46"/>
      <c r="C16" s="46"/>
      <c r="D16" s="24"/>
      <c r="E16" s="25"/>
    </row>
  </sheetData>
  <mergeCells count="4">
    <mergeCell ref="A3:E3"/>
    <mergeCell ref="D4:E4"/>
    <mergeCell ref="B4:B5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35.28515625" style="1" bestFit="1" customWidth="1"/>
    <col min="2" max="5" width="13" style="1" customWidth="1"/>
    <col min="6" max="256" width="9.140625" style="1"/>
    <col min="257" max="257" width="35.28515625" style="1" bestFit="1" customWidth="1"/>
    <col min="258" max="261" width="13" style="1" customWidth="1"/>
    <col min="262" max="512" width="9.140625" style="1"/>
    <col min="513" max="513" width="35.28515625" style="1" bestFit="1" customWidth="1"/>
    <col min="514" max="517" width="13" style="1" customWidth="1"/>
    <col min="518" max="768" width="9.140625" style="1"/>
    <col min="769" max="769" width="35.28515625" style="1" bestFit="1" customWidth="1"/>
    <col min="770" max="773" width="13" style="1" customWidth="1"/>
    <col min="774" max="1024" width="9.140625" style="1"/>
    <col min="1025" max="1025" width="35.28515625" style="1" bestFit="1" customWidth="1"/>
    <col min="1026" max="1029" width="13" style="1" customWidth="1"/>
    <col min="1030" max="1280" width="9.140625" style="1"/>
    <col min="1281" max="1281" width="35.28515625" style="1" bestFit="1" customWidth="1"/>
    <col min="1282" max="1285" width="13" style="1" customWidth="1"/>
    <col min="1286" max="1536" width="9.140625" style="1"/>
    <col min="1537" max="1537" width="35.28515625" style="1" bestFit="1" customWidth="1"/>
    <col min="1538" max="1541" width="13" style="1" customWidth="1"/>
    <col min="1542" max="1792" width="9.140625" style="1"/>
    <col min="1793" max="1793" width="35.28515625" style="1" bestFit="1" customWidth="1"/>
    <col min="1794" max="1797" width="13" style="1" customWidth="1"/>
    <col min="1798" max="2048" width="9.140625" style="1"/>
    <col min="2049" max="2049" width="35.28515625" style="1" bestFit="1" customWidth="1"/>
    <col min="2050" max="2053" width="13" style="1" customWidth="1"/>
    <col min="2054" max="2304" width="9.140625" style="1"/>
    <col min="2305" max="2305" width="35.28515625" style="1" bestFit="1" customWidth="1"/>
    <col min="2306" max="2309" width="13" style="1" customWidth="1"/>
    <col min="2310" max="2560" width="9.140625" style="1"/>
    <col min="2561" max="2561" width="35.28515625" style="1" bestFit="1" customWidth="1"/>
    <col min="2562" max="2565" width="13" style="1" customWidth="1"/>
    <col min="2566" max="2816" width="9.140625" style="1"/>
    <col min="2817" max="2817" width="35.28515625" style="1" bestFit="1" customWidth="1"/>
    <col min="2818" max="2821" width="13" style="1" customWidth="1"/>
    <col min="2822" max="3072" width="9.140625" style="1"/>
    <col min="3073" max="3073" width="35.28515625" style="1" bestFit="1" customWidth="1"/>
    <col min="3074" max="3077" width="13" style="1" customWidth="1"/>
    <col min="3078" max="3328" width="9.140625" style="1"/>
    <col min="3329" max="3329" width="35.28515625" style="1" bestFit="1" customWidth="1"/>
    <col min="3330" max="3333" width="13" style="1" customWidth="1"/>
    <col min="3334" max="3584" width="9.140625" style="1"/>
    <col min="3585" max="3585" width="35.28515625" style="1" bestFit="1" customWidth="1"/>
    <col min="3586" max="3589" width="13" style="1" customWidth="1"/>
    <col min="3590" max="3840" width="9.140625" style="1"/>
    <col min="3841" max="3841" width="35.28515625" style="1" bestFit="1" customWidth="1"/>
    <col min="3842" max="3845" width="13" style="1" customWidth="1"/>
    <col min="3846" max="4096" width="9.140625" style="1"/>
    <col min="4097" max="4097" width="35.28515625" style="1" bestFit="1" customWidth="1"/>
    <col min="4098" max="4101" width="13" style="1" customWidth="1"/>
    <col min="4102" max="4352" width="9.140625" style="1"/>
    <col min="4353" max="4353" width="35.28515625" style="1" bestFit="1" customWidth="1"/>
    <col min="4354" max="4357" width="13" style="1" customWidth="1"/>
    <col min="4358" max="4608" width="9.140625" style="1"/>
    <col min="4609" max="4609" width="35.28515625" style="1" bestFit="1" customWidth="1"/>
    <col min="4610" max="4613" width="13" style="1" customWidth="1"/>
    <col min="4614" max="4864" width="9.140625" style="1"/>
    <col min="4865" max="4865" width="35.28515625" style="1" bestFit="1" customWidth="1"/>
    <col min="4866" max="4869" width="13" style="1" customWidth="1"/>
    <col min="4870" max="5120" width="9.140625" style="1"/>
    <col min="5121" max="5121" width="35.28515625" style="1" bestFit="1" customWidth="1"/>
    <col min="5122" max="5125" width="13" style="1" customWidth="1"/>
    <col min="5126" max="5376" width="9.140625" style="1"/>
    <col min="5377" max="5377" width="35.28515625" style="1" bestFit="1" customWidth="1"/>
    <col min="5378" max="5381" width="13" style="1" customWidth="1"/>
    <col min="5382" max="5632" width="9.140625" style="1"/>
    <col min="5633" max="5633" width="35.28515625" style="1" bestFit="1" customWidth="1"/>
    <col min="5634" max="5637" width="13" style="1" customWidth="1"/>
    <col min="5638" max="5888" width="9.140625" style="1"/>
    <col min="5889" max="5889" width="35.28515625" style="1" bestFit="1" customWidth="1"/>
    <col min="5890" max="5893" width="13" style="1" customWidth="1"/>
    <col min="5894" max="6144" width="9.140625" style="1"/>
    <col min="6145" max="6145" width="35.28515625" style="1" bestFit="1" customWidth="1"/>
    <col min="6146" max="6149" width="13" style="1" customWidth="1"/>
    <col min="6150" max="6400" width="9.140625" style="1"/>
    <col min="6401" max="6401" width="35.28515625" style="1" bestFit="1" customWidth="1"/>
    <col min="6402" max="6405" width="13" style="1" customWidth="1"/>
    <col min="6406" max="6656" width="9.140625" style="1"/>
    <col min="6657" max="6657" width="35.28515625" style="1" bestFit="1" customWidth="1"/>
    <col min="6658" max="6661" width="13" style="1" customWidth="1"/>
    <col min="6662" max="6912" width="9.140625" style="1"/>
    <col min="6913" max="6913" width="35.28515625" style="1" bestFit="1" customWidth="1"/>
    <col min="6914" max="6917" width="13" style="1" customWidth="1"/>
    <col min="6918" max="7168" width="9.140625" style="1"/>
    <col min="7169" max="7169" width="35.28515625" style="1" bestFit="1" customWidth="1"/>
    <col min="7170" max="7173" width="13" style="1" customWidth="1"/>
    <col min="7174" max="7424" width="9.140625" style="1"/>
    <col min="7425" max="7425" width="35.28515625" style="1" bestFit="1" customWidth="1"/>
    <col min="7426" max="7429" width="13" style="1" customWidth="1"/>
    <col min="7430" max="7680" width="9.140625" style="1"/>
    <col min="7681" max="7681" width="35.28515625" style="1" bestFit="1" customWidth="1"/>
    <col min="7682" max="7685" width="13" style="1" customWidth="1"/>
    <col min="7686" max="7936" width="9.140625" style="1"/>
    <col min="7937" max="7937" width="35.28515625" style="1" bestFit="1" customWidth="1"/>
    <col min="7938" max="7941" width="13" style="1" customWidth="1"/>
    <col min="7942" max="8192" width="9.140625" style="1"/>
    <col min="8193" max="8193" width="35.28515625" style="1" bestFit="1" customWidth="1"/>
    <col min="8194" max="8197" width="13" style="1" customWidth="1"/>
    <col min="8198" max="8448" width="9.140625" style="1"/>
    <col min="8449" max="8449" width="35.28515625" style="1" bestFit="1" customWidth="1"/>
    <col min="8450" max="8453" width="13" style="1" customWidth="1"/>
    <col min="8454" max="8704" width="9.140625" style="1"/>
    <col min="8705" max="8705" width="35.28515625" style="1" bestFit="1" customWidth="1"/>
    <col min="8706" max="8709" width="13" style="1" customWidth="1"/>
    <col min="8710" max="8960" width="9.140625" style="1"/>
    <col min="8961" max="8961" width="35.28515625" style="1" bestFit="1" customWidth="1"/>
    <col min="8962" max="8965" width="13" style="1" customWidth="1"/>
    <col min="8966" max="9216" width="9.140625" style="1"/>
    <col min="9217" max="9217" width="35.28515625" style="1" bestFit="1" customWidth="1"/>
    <col min="9218" max="9221" width="13" style="1" customWidth="1"/>
    <col min="9222" max="9472" width="9.140625" style="1"/>
    <col min="9473" max="9473" width="35.28515625" style="1" bestFit="1" customWidth="1"/>
    <col min="9474" max="9477" width="13" style="1" customWidth="1"/>
    <col min="9478" max="9728" width="9.140625" style="1"/>
    <col min="9729" max="9729" width="35.28515625" style="1" bestFit="1" customWidth="1"/>
    <col min="9730" max="9733" width="13" style="1" customWidth="1"/>
    <col min="9734" max="9984" width="9.140625" style="1"/>
    <col min="9985" max="9985" width="35.28515625" style="1" bestFit="1" customWidth="1"/>
    <col min="9986" max="9989" width="13" style="1" customWidth="1"/>
    <col min="9990" max="10240" width="9.140625" style="1"/>
    <col min="10241" max="10241" width="35.28515625" style="1" bestFit="1" customWidth="1"/>
    <col min="10242" max="10245" width="13" style="1" customWidth="1"/>
    <col min="10246" max="10496" width="9.140625" style="1"/>
    <col min="10497" max="10497" width="35.28515625" style="1" bestFit="1" customWidth="1"/>
    <col min="10498" max="10501" width="13" style="1" customWidth="1"/>
    <col min="10502" max="10752" width="9.140625" style="1"/>
    <col min="10753" max="10753" width="35.28515625" style="1" bestFit="1" customWidth="1"/>
    <col min="10754" max="10757" width="13" style="1" customWidth="1"/>
    <col min="10758" max="11008" width="9.140625" style="1"/>
    <col min="11009" max="11009" width="35.28515625" style="1" bestFit="1" customWidth="1"/>
    <col min="11010" max="11013" width="13" style="1" customWidth="1"/>
    <col min="11014" max="11264" width="9.140625" style="1"/>
    <col min="11265" max="11265" width="35.28515625" style="1" bestFit="1" customWidth="1"/>
    <col min="11266" max="11269" width="13" style="1" customWidth="1"/>
    <col min="11270" max="11520" width="9.140625" style="1"/>
    <col min="11521" max="11521" width="35.28515625" style="1" bestFit="1" customWidth="1"/>
    <col min="11522" max="11525" width="13" style="1" customWidth="1"/>
    <col min="11526" max="11776" width="9.140625" style="1"/>
    <col min="11777" max="11777" width="35.28515625" style="1" bestFit="1" customWidth="1"/>
    <col min="11778" max="11781" width="13" style="1" customWidth="1"/>
    <col min="11782" max="12032" width="9.140625" style="1"/>
    <col min="12033" max="12033" width="35.28515625" style="1" bestFit="1" customWidth="1"/>
    <col min="12034" max="12037" width="13" style="1" customWidth="1"/>
    <col min="12038" max="12288" width="9.140625" style="1"/>
    <col min="12289" max="12289" width="35.28515625" style="1" bestFit="1" customWidth="1"/>
    <col min="12290" max="12293" width="13" style="1" customWidth="1"/>
    <col min="12294" max="12544" width="9.140625" style="1"/>
    <col min="12545" max="12545" width="35.28515625" style="1" bestFit="1" customWidth="1"/>
    <col min="12546" max="12549" width="13" style="1" customWidth="1"/>
    <col min="12550" max="12800" width="9.140625" style="1"/>
    <col min="12801" max="12801" width="35.28515625" style="1" bestFit="1" customWidth="1"/>
    <col min="12802" max="12805" width="13" style="1" customWidth="1"/>
    <col min="12806" max="13056" width="9.140625" style="1"/>
    <col min="13057" max="13057" width="35.28515625" style="1" bestFit="1" customWidth="1"/>
    <col min="13058" max="13061" width="13" style="1" customWidth="1"/>
    <col min="13062" max="13312" width="9.140625" style="1"/>
    <col min="13313" max="13313" width="35.28515625" style="1" bestFit="1" customWidth="1"/>
    <col min="13314" max="13317" width="13" style="1" customWidth="1"/>
    <col min="13318" max="13568" width="9.140625" style="1"/>
    <col min="13569" max="13569" width="35.28515625" style="1" bestFit="1" customWidth="1"/>
    <col min="13570" max="13573" width="13" style="1" customWidth="1"/>
    <col min="13574" max="13824" width="9.140625" style="1"/>
    <col min="13825" max="13825" width="35.28515625" style="1" bestFit="1" customWidth="1"/>
    <col min="13826" max="13829" width="13" style="1" customWidth="1"/>
    <col min="13830" max="14080" width="9.140625" style="1"/>
    <col min="14081" max="14081" width="35.28515625" style="1" bestFit="1" customWidth="1"/>
    <col min="14082" max="14085" width="13" style="1" customWidth="1"/>
    <col min="14086" max="14336" width="9.140625" style="1"/>
    <col min="14337" max="14337" width="35.28515625" style="1" bestFit="1" customWidth="1"/>
    <col min="14338" max="14341" width="13" style="1" customWidth="1"/>
    <col min="14342" max="14592" width="9.140625" style="1"/>
    <col min="14593" max="14593" width="35.28515625" style="1" bestFit="1" customWidth="1"/>
    <col min="14594" max="14597" width="13" style="1" customWidth="1"/>
    <col min="14598" max="14848" width="9.140625" style="1"/>
    <col min="14849" max="14849" width="35.28515625" style="1" bestFit="1" customWidth="1"/>
    <col min="14850" max="14853" width="13" style="1" customWidth="1"/>
    <col min="14854" max="15104" width="9.140625" style="1"/>
    <col min="15105" max="15105" width="35.28515625" style="1" bestFit="1" customWidth="1"/>
    <col min="15106" max="15109" width="13" style="1" customWidth="1"/>
    <col min="15110" max="15360" width="9.140625" style="1"/>
    <col min="15361" max="15361" width="35.28515625" style="1" bestFit="1" customWidth="1"/>
    <col min="15362" max="15365" width="13" style="1" customWidth="1"/>
    <col min="15366" max="15616" width="9.140625" style="1"/>
    <col min="15617" max="15617" width="35.28515625" style="1" bestFit="1" customWidth="1"/>
    <col min="15618" max="15621" width="13" style="1" customWidth="1"/>
    <col min="15622" max="15872" width="9.140625" style="1"/>
    <col min="15873" max="15873" width="35.28515625" style="1" bestFit="1" customWidth="1"/>
    <col min="15874" max="15877" width="13" style="1" customWidth="1"/>
    <col min="15878" max="16128" width="9.140625" style="1"/>
    <col min="16129" max="16129" width="35.28515625" style="1" bestFit="1" customWidth="1"/>
    <col min="16130" max="16133" width="13" style="1" customWidth="1"/>
    <col min="16134" max="16384" width="9.140625" style="1"/>
  </cols>
  <sheetData>
    <row r="1" spans="1:5" ht="15.75" x14ac:dyDescent="0.25">
      <c r="A1" s="26" t="s">
        <v>38</v>
      </c>
    </row>
    <row r="3" spans="1:5" x14ac:dyDescent="0.25">
      <c r="A3" s="58" t="s">
        <v>27</v>
      </c>
      <c r="B3" s="59"/>
      <c r="C3" s="59"/>
      <c r="D3" s="59"/>
      <c r="E3" s="60"/>
    </row>
    <row r="4" spans="1:5" x14ac:dyDescent="0.25">
      <c r="A4" s="2"/>
      <c r="B4" s="3"/>
      <c r="C4" s="3"/>
      <c r="D4" s="59" t="s">
        <v>0</v>
      </c>
      <c r="E4" s="60"/>
    </row>
    <row r="5" spans="1:5" x14ac:dyDescent="0.25">
      <c r="A5" s="4"/>
      <c r="B5" s="5" t="s">
        <v>1</v>
      </c>
      <c r="C5" s="5" t="s">
        <v>2</v>
      </c>
      <c r="D5" s="28" t="s">
        <v>3</v>
      </c>
      <c r="E5" s="37" t="s">
        <v>4</v>
      </c>
    </row>
    <row r="6" spans="1:5" x14ac:dyDescent="0.25">
      <c r="A6" s="8" t="s">
        <v>5</v>
      </c>
      <c r="B6" s="9">
        <v>8450000</v>
      </c>
      <c r="C6" s="9">
        <v>8600000</v>
      </c>
      <c r="D6" s="29"/>
      <c r="E6" s="49"/>
    </row>
    <row r="7" spans="1:5" x14ac:dyDescent="0.25">
      <c r="A7" s="41" t="s">
        <v>36</v>
      </c>
      <c r="B7" s="42">
        <v>3530000</v>
      </c>
      <c r="C7" s="42">
        <v>3580000</v>
      </c>
      <c r="D7" s="43"/>
      <c r="E7" s="47"/>
    </row>
    <row r="8" spans="1:5" x14ac:dyDescent="0.25">
      <c r="A8" s="12" t="s">
        <v>37</v>
      </c>
      <c r="B8" s="13">
        <f>+B6*0.02</f>
        <v>169000</v>
      </c>
      <c r="C8" s="13">
        <f>+C6*0.02</f>
        <v>172000</v>
      </c>
      <c r="D8" s="30"/>
      <c r="E8" s="46"/>
    </row>
    <row r="9" spans="1:5" x14ac:dyDescent="0.25">
      <c r="A9" s="8" t="s">
        <v>9</v>
      </c>
      <c r="B9" s="9">
        <f>+B6-B7-B8</f>
        <v>4751000</v>
      </c>
      <c r="C9" s="9">
        <f>+C6-C7-C8</f>
        <v>4848000</v>
      </c>
      <c r="D9" s="44"/>
      <c r="E9" s="53"/>
    </row>
    <row r="10" spans="1:5" x14ac:dyDescent="0.25">
      <c r="A10" s="12" t="s">
        <v>10</v>
      </c>
      <c r="B10" s="13">
        <v>3680000</v>
      </c>
      <c r="C10" s="13">
        <v>3700000</v>
      </c>
      <c r="D10" s="34"/>
      <c r="E10" s="55"/>
    </row>
    <row r="11" spans="1:5" x14ac:dyDescent="0.25">
      <c r="A11" s="8" t="s">
        <v>11</v>
      </c>
      <c r="B11" s="9">
        <f>+B9-B10</f>
        <v>1071000</v>
      </c>
      <c r="C11" s="9">
        <f>+C9-C10</f>
        <v>1148000</v>
      </c>
      <c r="D11" s="44"/>
      <c r="E11" s="56"/>
    </row>
    <row r="12" spans="1:5" x14ac:dyDescent="0.25">
      <c r="A12" s="12" t="s">
        <v>12</v>
      </c>
      <c r="B12" s="13">
        <v>243000</v>
      </c>
      <c r="C12" s="13">
        <v>243000</v>
      </c>
      <c r="D12" s="34"/>
      <c r="E12" s="55"/>
    </row>
    <row r="13" spans="1:5" x14ac:dyDescent="0.25">
      <c r="A13" s="8" t="s">
        <v>13</v>
      </c>
      <c r="B13" s="9">
        <f>+B11-B12</f>
        <v>828000</v>
      </c>
      <c r="C13" s="9">
        <f>+C11-C12</f>
        <v>905000</v>
      </c>
      <c r="D13" s="44"/>
      <c r="E13" s="56"/>
    </row>
    <row r="14" spans="1:5" x14ac:dyDescent="0.25">
      <c r="A14" s="12" t="s">
        <v>14</v>
      </c>
      <c r="B14" s="13">
        <v>20000</v>
      </c>
      <c r="C14" s="13">
        <v>21000</v>
      </c>
      <c r="D14" s="34"/>
      <c r="E14" s="55"/>
    </row>
    <row r="15" spans="1:5" x14ac:dyDescent="0.25">
      <c r="A15" s="16" t="s">
        <v>15</v>
      </c>
      <c r="B15" s="17">
        <f>+B13-B14</f>
        <v>808000</v>
      </c>
      <c r="C15" s="17">
        <f>+C13-C14</f>
        <v>884000</v>
      </c>
      <c r="D15" s="27"/>
      <c r="E15" s="57"/>
    </row>
    <row r="16" spans="1:5" x14ac:dyDescent="0.25">
      <c r="A16" s="22" t="s">
        <v>16</v>
      </c>
      <c r="B16" s="47"/>
      <c r="C16" s="47"/>
      <c r="D16" s="20"/>
      <c r="E16" s="21"/>
    </row>
    <row r="17" spans="1:5" x14ac:dyDescent="0.25">
      <c r="A17" s="23" t="s">
        <v>18</v>
      </c>
      <c r="B17" s="46"/>
      <c r="C17" s="46"/>
      <c r="D17" s="24"/>
      <c r="E17" s="25"/>
    </row>
  </sheetData>
  <mergeCells count="2">
    <mergeCell ref="A3:E3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30.1</vt:lpstr>
      <vt:lpstr>30.2</vt:lpstr>
      <vt:lpstr>30.3</vt:lpstr>
      <vt:lpstr>30.4</vt:lpstr>
      <vt:lpstr>30.5</vt:lpstr>
      <vt:lpstr>30.6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2015-01-28T16:33:33Z</dcterms:created>
  <dcterms:modified xsi:type="dcterms:W3CDTF">2015-05-30T11:02:08Z</dcterms:modified>
</cp:coreProperties>
</file>