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\Google Drev\Trojka_Bogprojekter\Bogprojekt Trojka\Vejledende Løsning VØA\Til Peter på forlaget VØ\Kapitel 10-14\Arb.mappe 10-14\"/>
    </mc:Choice>
  </mc:AlternateContent>
  <bookViews>
    <workbookView xWindow="0" yWindow="0" windowWidth="24000" windowHeight="9000"/>
  </bookViews>
  <sheets>
    <sheet name="Opgave 12.1" sheetId="1" r:id="rId1"/>
    <sheet name="Opgave 12.2" sheetId="2" r:id="rId2"/>
    <sheet name="Opgave 12.3" sheetId="3" r:id="rId3"/>
    <sheet name="Opgave 12.4" sheetId="4" r:id="rId4"/>
    <sheet name="Opgave 12.5" sheetId="5" r:id="rId5"/>
    <sheet name="Opgave 12.6" sheetId="6" r:id="rId6"/>
    <sheet name="Opgave 12.7" sheetId="7" r:id="rId7"/>
    <sheet name="Opgave 12.8" sheetId="8" r:id="rId8"/>
    <sheet name="Opgave 12.9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7" l="1"/>
  <c r="D21" i="7"/>
  <c r="B21" i="7"/>
  <c r="D7" i="5" l="1"/>
  <c r="D10" i="5" s="1"/>
  <c r="D12" i="5" s="1"/>
  <c r="D14" i="5" s="1"/>
  <c r="D16" i="5" s="1"/>
  <c r="C7" i="5"/>
  <c r="C10" i="5" s="1"/>
  <c r="C12" i="5" s="1"/>
  <c r="C14" i="5" s="1"/>
  <c r="C16" i="5" s="1"/>
  <c r="B7" i="5"/>
  <c r="B10" i="5" s="1"/>
  <c r="B12" i="5" s="1"/>
  <c r="B14" i="5" s="1"/>
  <c r="B16" i="5" s="1"/>
  <c r="D7" i="8"/>
  <c r="D9" i="8" s="1"/>
  <c r="D11" i="8" s="1"/>
  <c r="D13" i="8" s="1"/>
  <c r="D15" i="8" s="1"/>
  <c r="D17" i="8" s="1"/>
  <c r="D19" i="8" s="1"/>
  <c r="C7" i="8"/>
  <c r="C9" i="8" s="1"/>
  <c r="C11" i="8" s="1"/>
  <c r="C13" i="8" s="1"/>
  <c r="C15" i="8" s="1"/>
  <c r="C17" i="8" s="1"/>
  <c r="C19" i="8" s="1"/>
  <c r="B7" i="8"/>
  <c r="D8" i="9"/>
  <c r="C8" i="9"/>
  <c r="B8" i="9"/>
  <c r="D7" i="9"/>
  <c r="D9" i="9" s="1"/>
  <c r="D11" i="9" s="1"/>
  <c r="D13" i="9" s="1"/>
  <c r="D15" i="9" s="1"/>
  <c r="D17" i="9" s="1"/>
  <c r="D19" i="9" s="1"/>
  <c r="C7" i="9"/>
  <c r="C9" i="9" s="1"/>
  <c r="C11" i="9" s="1"/>
  <c r="C13" i="9" s="1"/>
  <c r="C15" i="9" s="1"/>
  <c r="C17" i="9" s="1"/>
  <c r="C19" i="9" s="1"/>
  <c r="B7" i="9"/>
  <c r="D7" i="7"/>
  <c r="D10" i="7" s="1"/>
  <c r="D12" i="7" s="1"/>
  <c r="D14" i="7" s="1"/>
  <c r="D15" i="7" s="1"/>
  <c r="C7" i="7"/>
  <c r="C10" i="7" s="1"/>
  <c r="C12" i="7" s="1"/>
  <c r="C14" i="7" s="1"/>
  <c r="C15" i="7" s="1"/>
  <c r="B7" i="7"/>
  <c r="B10" i="7" s="1"/>
  <c r="B12" i="7" s="1"/>
  <c r="B14" i="7" s="1"/>
  <c r="B15" i="7" s="1"/>
  <c r="D21" i="6"/>
  <c r="C21" i="6"/>
  <c r="B21" i="6"/>
  <c r="D7" i="6"/>
  <c r="D10" i="6" s="1"/>
  <c r="D12" i="6" s="1"/>
  <c r="D14" i="6" s="1"/>
  <c r="D15" i="6" s="1"/>
  <c r="C7" i="6"/>
  <c r="C10" i="6" s="1"/>
  <c r="C12" i="6" s="1"/>
  <c r="C14" i="6" s="1"/>
  <c r="C15" i="6" s="1"/>
  <c r="B7" i="6"/>
  <c r="B10" i="6" s="1"/>
  <c r="B12" i="6" s="1"/>
  <c r="B14" i="6" s="1"/>
  <c r="B15" i="6" s="1"/>
  <c r="D10" i="4"/>
  <c r="D12" i="4" s="1"/>
  <c r="D14" i="4" s="1"/>
  <c r="D15" i="4" s="1"/>
  <c r="B10" i="4"/>
  <c r="B12" i="4" s="1"/>
  <c r="B14" i="4" s="1"/>
  <c r="B15" i="4" s="1"/>
  <c r="D7" i="4"/>
  <c r="C7" i="4"/>
  <c r="C10" i="4" s="1"/>
  <c r="C12" i="4" s="1"/>
  <c r="C14" i="4" s="1"/>
  <c r="C15" i="4" s="1"/>
  <c r="B7" i="4"/>
  <c r="B10" i="3"/>
  <c r="B12" i="3" s="1"/>
  <c r="B14" i="3" s="1"/>
  <c r="B15" i="3" s="1"/>
  <c r="D7" i="3"/>
  <c r="D10" i="3" s="1"/>
  <c r="D12" i="3" s="1"/>
  <c r="D14" i="3" s="1"/>
  <c r="D15" i="3" s="1"/>
  <c r="C7" i="3"/>
  <c r="C10" i="3" s="1"/>
  <c r="C12" i="3" s="1"/>
  <c r="C14" i="3" s="1"/>
  <c r="C15" i="3" s="1"/>
  <c r="B7" i="3"/>
  <c r="B10" i="2"/>
  <c r="B12" i="2" s="1"/>
  <c r="B14" i="2" s="1"/>
  <c r="B15" i="2" s="1"/>
  <c r="D7" i="2"/>
  <c r="D10" i="2" s="1"/>
  <c r="D12" i="2" s="1"/>
  <c r="D14" i="2" s="1"/>
  <c r="D15" i="2" s="1"/>
  <c r="C7" i="2"/>
  <c r="C10" i="2" s="1"/>
  <c r="C12" i="2" s="1"/>
  <c r="C14" i="2" s="1"/>
  <c r="C15" i="2" s="1"/>
  <c r="B7" i="2"/>
  <c r="D7" i="1"/>
  <c r="D10" i="1" s="1"/>
  <c r="D12" i="1" s="1"/>
  <c r="D14" i="1" s="1"/>
  <c r="D15" i="1" s="1"/>
  <c r="C7" i="1"/>
  <c r="C10" i="1" s="1"/>
  <c r="C12" i="1" s="1"/>
  <c r="C14" i="1" s="1"/>
  <c r="C15" i="1" s="1"/>
  <c r="B7" i="1"/>
  <c r="B10" i="1" s="1"/>
  <c r="B12" i="1" s="1"/>
  <c r="B14" i="1" s="1"/>
  <c r="B15" i="1" s="1"/>
  <c r="B9" i="9" l="1"/>
  <c r="B11" i="9" s="1"/>
  <c r="B13" i="9" s="1"/>
  <c r="B15" i="9" s="1"/>
  <c r="B17" i="9" s="1"/>
  <c r="B19" i="9" s="1"/>
  <c r="B9" i="8"/>
  <c r="B11" i="8" s="1"/>
  <c r="B13" i="8" s="1"/>
  <c r="B15" i="8" s="1"/>
  <c r="B17" i="8" s="1"/>
  <c r="B19" i="8" s="1"/>
  <c r="B16" i="7"/>
  <c r="D16" i="7"/>
  <c r="C16" i="6"/>
  <c r="B16" i="6"/>
  <c r="D16" i="4"/>
  <c r="D16" i="3"/>
  <c r="C16" i="3"/>
  <c r="B16" i="3"/>
  <c r="D16" i="2"/>
  <c r="B16" i="2"/>
  <c r="C16" i="2"/>
  <c r="D16" i="1"/>
  <c r="C16" i="1"/>
  <c r="B16" i="1"/>
</calcChain>
</file>

<file path=xl/sharedStrings.xml><?xml version="1.0" encoding="utf-8"?>
<sst xmlns="http://schemas.openxmlformats.org/spreadsheetml/2006/main" count="280" uniqueCount="61">
  <si>
    <t>Resultatopgørelser i kr. 1.000</t>
  </si>
  <si>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</si>
  <si>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</si>
  <si>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</si>
  <si>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</si>
  <si>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</si>
  <si>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</si>
  <si>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</si>
  <si>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før finansielle poster (resultat af primær drift)</t>
  </si>
  <si>
    <t>- Finansielle omkostninger</t>
  </si>
  <si>
    <t>Resultat før skat</t>
  </si>
  <si>
    <t>- Skat af årets resultat</t>
  </si>
  <si>
    <t>Årets resultat</t>
  </si>
  <si>
    <t>Antal fuldtidsansatte</t>
  </si>
  <si>
    <t>Aktiver i alt</t>
  </si>
  <si>
    <t>- Gældsforpligtelser</t>
  </si>
  <si>
    <t>Egenkapital</t>
  </si>
  <si>
    <t>Interne bidragsregnskaber i kr. 1.000</t>
  </si>
  <si>
    <t>- Variable salgsomkostninger</t>
  </si>
  <si>
    <t>Dækningsbidrag</t>
  </si>
  <si>
    <t>- Salgsfremmende omkostninger</t>
  </si>
  <si>
    <t>Markedsføringsbidrag</t>
  </si>
  <si>
    <t>- Kontante kapacitetsomkostninger</t>
  </si>
  <si>
    <t>Opgave 12.1</t>
  </si>
  <si>
    <t>Opgave 12.2</t>
  </si>
  <si>
    <t>Opgave 12.3</t>
  </si>
  <si>
    <t>Opgave 12.4</t>
  </si>
  <si>
    <t>Opgave 12.6</t>
  </si>
  <si>
    <t>Opgave 12.7</t>
  </si>
  <si>
    <t>Opgave 12.9</t>
  </si>
  <si>
    <t>Opgave 12.8</t>
  </si>
  <si>
    <t>Opgave 12.5</t>
  </si>
  <si>
    <t>Resultat før finansielle poster</t>
  </si>
  <si>
    <t>Nøgletal</t>
  </si>
  <si>
    <t>Overskudsgrad</t>
  </si>
  <si>
    <t>Bruttoavanceprocent</t>
  </si>
  <si>
    <t>Indekstal</t>
  </si>
  <si>
    <t>Vareforbrug</t>
  </si>
  <si>
    <t>Øvrige omkostningsgrupper i alt</t>
  </si>
  <si>
    <t>Personalets effektivitet</t>
  </si>
  <si>
    <t>Omsætning pr. lønkrone</t>
  </si>
  <si>
    <t>Resultat før skat pr. lønkrone</t>
  </si>
  <si>
    <t>Omsætning pr. fuldtidsansat</t>
  </si>
  <si>
    <t>Resultat før skat pr. fuldtidsansat</t>
  </si>
  <si>
    <t>∙ Vareforbrug</t>
  </si>
  <si>
    <t>∙ Afskrivninger</t>
  </si>
  <si>
    <t>∙ Personaleomkostninger</t>
  </si>
  <si>
    <t>∙ Andre eksterne omkostninger</t>
  </si>
  <si>
    <t>Afkastningsgrad</t>
  </si>
  <si>
    <t>Gældsrente</t>
  </si>
  <si>
    <t>Egenkapitalens forrentning</t>
  </si>
  <si>
    <t>∙ Rentemarginal</t>
  </si>
  <si>
    <t>∙ Gearing</t>
  </si>
  <si>
    <t>∙ Overskudsgrad</t>
  </si>
  <si>
    <t>∙ Aktivernes omsætningshastighed</t>
  </si>
  <si>
    <t>Dækningsgrad</t>
  </si>
  <si>
    <t>Variable salgsomkostninger</t>
  </si>
  <si>
    <t>Kapacitetsomkostninger i alt</t>
  </si>
  <si>
    <t>∙ Salgsfremmende omkostninger</t>
  </si>
  <si>
    <t>∙ Kontante kapacitetsomkostninger</t>
  </si>
  <si>
    <t>Balancetal i kr. 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</si>
</sst>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2" xfId="0" applyFont="1" applyBorder="1"/>
    <xf numFmtId="3" fontId="1" fillId="0" borderId="3" xfId="0" applyNumberFormat="1" applyFont="1" applyBorder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0" fontId="1" fillId="0" borderId="4" xfId="0" quotePrefix="1" applyFont="1" applyBorder="1"/>
    <xf numFmtId="3" fontId="1" fillId="0" borderId="5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0" fontId="1" fillId="0" borderId="6" xfId="0" applyFont="1" applyBorder="1"/>
    <xf numFmtId="3" fontId="1" fillId="0" borderId="6" xfId="0" applyNumberFormat="1" applyFont="1" applyBorder="1" applyAlignment="1">
      <alignment horizontal="right" indent="1"/>
    </xf>
    <xf numFmtId="0" fontId="1" fillId="0" borderId="6" xfId="0" quotePrefix="1" applyFont="1" applyBorder="1"/>
    <xf numFmtId="3" fontId="1" fillId="0" borderId="7" xfId="0" applyNumberFormat="1" applyFont="1" applyBorder="1" applyAlignment="1">
      <alignment horizontal="right" indent="1"/>
    </xf>
    <xf numFmtId="0" fontId="1" fillId="0" borderId="4" xfId="0" quotePrefix="1" applyFont="1" applyFill="1" applyBorder="1"/>
    <xf numFmtId="0" fontId="1" fillId="0" borderId="1" xfId="0" applyFont="1" applyFill="1" applyBorder="1"/>
    <xf numFmtId="3" fontId="1" fillId="0" borderId="1" xfId="0" applyNumberFormat="1" applyFont="1" applyBorder="1" applyAlignment="1">
      <alignment horizontal="right" indent="1"/>
    </xf>
    <xf numFmtId="0" fontId="1" fillId="0" borderId="1" xfId="0" applyFont="1" applyBorder="1" applyAlignment="1">
      <alignment horizontal="right" indent="1"/>
    </xf>
    <xf numFmtId="0" fontId="1" fillId="0" borderId="1" xfId="0" applyFont="1" applyFill="1" applyBorder="1" applyAlignment="1">
      <alignment horizontal="left"/>
    </xf>
    <xf numFmtId="3" fontId="1" fillId="0" borderId="0" xfId="0" applyNumberFormat="1" applyFont="1" applyAlignment="1">
      <alignment horizontal="right" indent="1"/>
    </xf>
    <xf numFmtId="0" fontId="1" fillId="0" borderId="4" xfId="0" applyFont="1" applyBorder="1" applyAlignment="1">
      <alignment horizontal="right" indent="1"/>
    </xf>
    <xf numFmtId="0" fontId="1" fillId="3" borderId="8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quotePrefix="1" applyFont="1" applyBorder="1"/>
    <xf numFmtId="0" fontId="1" fillId="0" borderId="12" xfId="0" applyFont="1" applyBorder="1"/>
    <xf numFmtId="0" fontId="1" fillId="0" borderId="12" xfId="0" quotePrefix="1" applyFont="1" applyBorder="1"/>
    <xf numFmtId="0" fontId="1" fillId="0" borderId="11" xfId="0" applyFont="1" applyBorder="1"/>
    <xf numFmtId="0" fontId="2" fillId="4" borderId="8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right" indent="1"/>
    </xf>
    <xf numFmtId="164" fontId="1" fillId="0" borderId="0" xfId="0" applyNumberFormat="1" applyFont="1" applyBorder="1" applyAlignment="1">
      <alignment horizontal="right" indent="1"/>
    </xf>
    <xf numFmtId="0" fontId="1" fillId="4" borderId="8" xfId="0" applyFont="1" applyFill="1" applyBorder="1"/>
    <xf numFmtId="0" fontId="1" fillId="0" borderId="13" xfId="0" applyFont="1" applyBorder="1"/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1" fillId="0" borderId="10" xfId="0" quotePrefix="1" applyFont="1" applyBorder="1"/>
    <xf numFmtId="3" fontId="1" fillId="0" borderId="10" xfId="0" applyNumberFormat="1" applyFont="1" applyBorder="1" applyAlignment="1">
      <alignment horizontal="right" indent="1"/>
    </xf>
    <xf numFmtId="3" fontId="1" fillId="0" borderId="11" xfId="0" applyNumberFormat="1" applyFont="1" applyBorder="1" applyAlignment="1">
      <alignment horizontal="right" indent="1"/>
    </xf>
    <xf numFmtId="3" fontId="1" fillId="0" borderId="12" xfId="0" applyNumberFormat="1" applyFont="1" applyBorder="1" applyAlignment="1">
      <alignment horizontal="right" indent="1"/>
    </xf>
    <xf numFmtId="0" fontId="4" fillId="0" borderId="0" xfId="0" applyFont="1"/>
    <xf numFmtId="1" fontId="1" fillId="0" borderId="4" xfId="0" applyNumberFormat="1" applyFont="1" applyBorder="1" applyAlignment="1">
      <alignment horizontal="right" inden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/>
  </sheetViews>
  <sheetFormatPr defaultRowHeight="15" x14ac:dyDescent="0.25"/>
  <cols>
    <col min="1" max="1" width="43.625" style="1" customWidth="1"/>
    <col min="2" max="16384" width="9" style="1"/>
  </cols>
  <sheetData>
    <row r="1" spans="1:4" ht="15.75" x14ac:dyDescent="0.25">
      <c r="A1" s="45" t="s">
        <v>23</v>
      </c>
    </row>
    <row r="3" spans="1:4" x14ac:dyDescent="0.25">
      <c r="A3" s="51" t="s">
        <v>0</v>
      </c>
      <c r="B3" s="51"/>
      <c r="C3" s="51"/>
      <c r="D3" s="51"/>
    </row>
    <row r="4" spans="1:4" x14ac:dyDescent="0.25">
      <c r="A4" s="2"/>
      <c r="B4" s="3">
        <v>2017</v>
      </c>
      <c r="C4" s="3">
        <v>2016</v>
      </c>
      <c r="D4" s="3">
        <v>2015</v>
      </c>
    </row>
    <row r="5" spans="1:4" x14ac:dyDescent="0.25">
      <c r="A5" s="4" t="s">
        <v>1</v>
      </c>
      <c r="B5" s="5">
        <v>17500</v>
      </c>
      <c r="C5" s="6">
        <v>16000</v>
      </c>
      <c r="D5" s="6">
        <v>15000</v>
      </c>
    </row>
    <row r="6" spans="1:4" x14ac:dyDescent="0.25">
      <c r="A6" s="7" t="s">
        <v>2</v>
      </c>
      <c r="B6" s="8">
        <v>10125</v>
      </c>
      <c r="C6" s="9">
        <v>9180</v>
      </c>
      <c r="D6" s="9">
        <v>8450</v>
      </c>
    </row>
    <row r="7" spans="1:4" x14ac:dyDescent="0.25">
      <c r="A7" s="10" t="s">
        <v>3</v>
      </c>
      <c r="B7" s="11">
        <f>+B5-B6</f>
        <v>7375</v>
      </c>
      <c r="C7" s="11">
        <f t="shared" ref="C7" si="0">+C5-C6</f>
        <v>6820</v>
      </c>
      <c r="D7" s="11">
        <f>+D5-D6</f>
        <v>6550</v>
      </c>
    </row>
    <row r="8" spans="1:4" x14ac:dyDescent="0.25">
      <c r="A8" s="12" t="s">
        <v>4</v>
      </c>
      <c r="B8" s="13">
        <v>2100</v>
      </c>
      <c r="C8" s="11">
        <v>2000</v>
      </c>
      <c r="D8" s="11">
        <v>1800</v>
      </c>
    </row>
    <row r="9" spans="1:4" x14ac:dyDescent="0.25">
      <c r="A9" s="14" t="s">
        <v>5</v>
      </c>
      <c r="B9" s="8">
        <v>3600</v>
      </c>
      <c r="C9" s="9">
        <v>3100</v>
      </c>
      <c r="D9" s="9">
        <v>2700</v>
      </c>
    </row>
    <row r="10" spans="1:4" x14ac:dyDescent="0.25">
      <c r="A10" s="10" t="s">
        <v>6</v>
      </c>
      <c r="B10" s="11">
        <f>+B7-B8-B9</f>
        <v>1675</v>
      </c>
      <c r="C10" s="11">
        <f t="shared" ref="C10" si="1">+C7-C8-C9</f>
        <v>1720</v>
      </c>
      <c r="D10" s="11">
        <f>+D7-D8-D9</f>
        <v>2050</v>
      </c>
    </row>
    <row r="11" spans="1:4" x14ac:dyDescent="0.25">
      <c r="A11" s="7" t="s">
        <v>7</v>
      </c>
      <c r="B11" s="8">
        <v>680</v>
      </c>
      <c r="C11" s="9">
        <v>640</v>
      </c>
      <c r="D11" s="9">
        <v>600</v>
      </c>
    </row>
    <row r="12" spans="1:4" x14ac:dyDescent="0.25">
      <c r="A12" s="10" t="s">
        <v>8</v>
      </c>
      <c r="B12" s="11">
        <f>+B10-B11</f>
        <v>995</v>
      </c>
      <c r="C12" s="11">
        <f t="shared" ref="C12" si="2">+C10-C11</f>
        <v>1080</v>
      </c>
      <c r="D12" s="11">
        <f>+D10-D11</f>
        <v>1450</v>
      </c>
    </row>
    <row r="13" spans="1:4" x14ac:dyDescent="0.25">
      <c r="A13" s="7" t="s">
        <v>9</v>
      </c>
      <c r="B13" s="8">
        <v>115</v>
      </c>
      <c r="C13" s="9">
        <v>120</v>
      </c>
      <c r="D13" s="9">
        <v>150</v>
      </c>
    </row>
    <row r="14" spans="1:4" x14ac:dyDescent="0.25">
      <c r="A14" s="10" t="s">
        <v>10</v>
      </c>
      <c r="B14" s="6">
        <f>+B12-B13</f>
        <v>880</v>
      </c>
      <c r="C14" s="6">
        <f t="shared" ref="C14" si="3">+C12-C13</f>
        <v>960</v>
      </c>
      <c r="D14" s="6">
        <f>+D12-D13</f>
        <v>1300</v>
      </c>
    </row>
    <row r="15" spans="1:4" x14ac:dyDescent="0.25">
      <c r="A15" s="14" t="s">
        <v>11</v>
      </c>
      <c r="B15" s="9">
        <f>+B14*0.22</f>
        <v>193.6</v>
      </c>
      <c r="C15" s="9">
        <f>+C14*0.22</f>
        <v>211.2</v>
      </c>
      <c r="D15" s="9">
        <f>+D14*0.22</f>
        <v>286</v>
      </c>
    </row>
    <row r="16" spans="1:4" x14ac:dyDescent="0.25">
      <c r="A16" s="15" t="s">
        <v>12</v>
      </c>
      <c r="B16" s="16">
        <f>+B14-B15</f>
        <v>686.4</v>
      </c>
      <c r="C16" s="16">
        <f t="shared" ref="C16" si="4">+C14-C15</f>
        <v>748.8</v>
      </c>
      <c r="D16" s="16">
        <f>+D14-D15</f>
        <v>1014</v>
      </c>
    </row>
    <row r="17" spans="1:4" x14ac:dyDescent="0.25">
      <c r="A17" s="18" t="s">
        <v>13</v>
      </c>
      <c r="B17" s="17">
        <v>10</v>
      </c>
      <c r="C17" s="17">
        <v>9</v>
      </c>
      <c r="D17" s="17">
        <v>9</v>
      </c>
    </row>
    <row r="19" spans="1:4" x14ac:dyDescent="0.25">
      <c r="A19" s="48" t="s">
        <v>33</v>
      </c>
      <c r="B19" s="47">
        <v>2017</v>
      </c>
      <c r="C19" s="47">
        <v>2016</v>
      </c>
      <c r="D19" s="47">
        <v>2015</v>
      </c>
    </row>
    <row r="20" spans="1:4" x14ac:dyDescent="0.25">
      <c r="A20" s="49" t="s">
        <v>34</v>
      </c>
      <c r="B20" s="49"/>
      <c r="C20" s="49"/>
      <c r="D20" s="49"/>
    </row>
    <row r="21" spans="1:4" x14ac:dyDescent="0.25">
      <c r="A21" s="49" t="s">
        <v>35</v>
      </c>
      <c r="B21" s="49"/>
      <c r="C21" s="49"/>
      <c r="D21" s="49"/>
    </row>
    <row r="22" spans="1:4" x14ac:dyDescent="0.25">
      <c r="A22" s="48" t="s">
        <v>36</v>
      </c>
      <c r="B22" s="47"/>
      <c r="C22" s="47"/>
      <c r="D22" s="47"/>
    </row>
    <row r="23" spans="1:4" x14ac:dyDescent="0.25">
      <c r="A23" s="49" t="s">
        <v>1</v>
      </c>
      <c r="B23" s="49"/>
      <c r="C23" s="49"/>
      <c r="D23" s="49"/>
    </row>
    <row r="24" spans="1:4" x14ac:dyDescent="0.25">
      <c r="A24" s="50" t="s">
        <v>44</v>
      </c>
      <c r="B24" s="49"/>
      <c r="C24" s="49"/>
      <c r="D24" s="49"/>
    </row>
    <row r="25" spans="1:4" x14ac:dyDescent="0.25">
      <c r="A25" s="49" t="s">
        <v>38</v>
      </c>
      <c r="B25" s="49"/>
      <c r="C25" s="49"/>
      <c r="D25" s="49"/>
    </row>
    <row r="26" spans="1:4" x14ac:dyDescent="0.25">
      <c r="A26" s="50" t="s">
        <v>47</v>
      </c>
      <c r="B26" s="49"/>
      <c r="C26" s="49"/>
      <c r="D26" s="49"/>
    </row>
    <row r="27" spans="1:4" x14ac:dyDescent="0.25">
      <c r="A27" s="50" t="s">
        <v>46</v>
      </c>
      <c r="B27" s="49"/>
      <c r="C27" s="49"/>
      <c r="D27" s="49"/>
    </row>
    <row r="28" spans="1:4" x14ac:dyDescent="0.25">
      <c r="A28" s="50" t="s">
        <v>45</v>
      </c>
      <c r="B28" s="49"/>
      <c r="C28" s="49"/>
      <c r="D28" s="49"/>
    </row>
    <row r="29" spans="1:4" x14ac:dyDescent="0.25">
      <c r="A29" s="48" t="s">
        <v>39</v>
      </c>
      <c r="B29" s="47"/>
      <c r="C29" s="47"/>
      <c r="D29" s="47"/>
    </row>
    <row r="30" spans="1:4" x14ac:dyDescent="0.25">
      <c r="A30" s="49" t="s">
        <v>40</v>
      </c>
      <c r="B30" s="49"/>
      <c r="C30" s="49"/>
      <c r="D30" s="49"/>
    </row>
    <row r="31" spans="1:4" x14ac:dyDescent="0.25">
      <c r="A31" s="49" t="s">
        <v>41</v>
      </c>
      <c r="B31" s="49"/>
      <c r="C31" s="49"/>
      <c r="D31" s="49"/>
    </row>
    <row r="32" spans="1:4" x14ac:dyDescent="0.25">
      <c r="A32" s="49" t="s">
        <v>42</v>
      </c>
      <c r="B32" s="49"/>
      <c r="C32" s="49"/>
      <c r="D32" s="49"/>
    </row>
    <row r="33" spans="1:4" x14ac:dyDescent="0.25">
      <c r="A33" s="49" t="s">
        <v>43</v>
      </c>
      <c r="B33" s="49"/>
      <c r="C33" s="49"/>
      <c r="D33" s="49"/>
    </row>
  </sheetData>
  <mergeCells count="1">
    <mergeCell ref="A3:D3"/>
  </mergeCells>
  <pageMargins left="0.7" right="0.7" top="0.75" bottom="0.75" header="0.3" footer="0.3"/>
  <ignoredErrors>
    <ignoredError sqref="B15:D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RowHeight="15" x14ac:dyDescent="0.25"/>
  <cols>
    <col min="1" max="1" width="43.75" style="1" customWidth="1"/>
    <col min="2" max="16384" width="9" style="1"/>
  </cols>
  <sheetData>
    <row r="1" spans="1:4" ht="15.75" x14ac:dyDescent="0.25">
      <c r="A1" s="45" t="s">
        <v>24</v>
      </c>
    </row>
    <row r="3" spans="1:4" x14ac:dyDescent="0.25">
      <c r="A3" s="51" t="s">
        <v>0</v>
      </c>
      <c r="B3" s="51"/>
      <c r="C3" s="51"/>
      <c r="D3" s="51"/>
    </row>
    <row r="4" spans="1:4" x14ac:dyDescent="0.25">
      <c r="A4" s="2"/>
      <c r="B4" s="3">
        <v>2017</v>
      </c>
      <c r="C4" s="3">
        <v>2016</v>
      </c>
      <c r="D4" s="3">
        <v>2015</v>
      </c>
    </row>
    <row r="5" spans="1:4" x14ac:dyDescent="0.25">
      <c r="A5" s="4" t="s">
        <v>1</v>
      </c>
      <c r="B5" s="5">
        <v>14100</v>
      </c>
      <c r="C5" s="6">
        <v>11400</v>
      </c>
      <c r="D5" s="6">
        <v>9750</v>
      </c>
    </row>
    <row r="6" spans="1:4" x14ac:dyDescent="0.25">
      <c r="A6" s="7" t="s">
        <v>2</v>
      </c>
      <c r="B6" s="8">
        <v>9330</v>
      </c>
      <c r="C6" s="9">
        <v>6630</v>
      </c>
      <c r="D6" s="9">
        <v>5910</v>
      </c>
    </row>
    <row r="7" spans="1:4" x14ac:dyDescent="0.25">
      <c r="A7" s="10" t="s">
        <v>3</v>
      </c>
      <c r="B7" s="11">
        <f>+B5-B6</f>
        <v>4770</v>
      </c>
      <c r="C7" s="11">
        <f t="shared" ref="C7" si="0">+C5-C6</f>
        <v>4770</v>
      </c>
      <c r="D7" s="11">
        <f>+D5-D6</f>
        <v>3840</v>
      </c>
    </row>
    <row r="8" spans="1:4" x14ac:dyDescent="0.25">
      <c r="A8" s="12" t="s">
        <v>4</v>
      </c>
      <c r="B8" s="13">
        <v>1300</v>
      </c>
      <c r="C8" s="11">
        <v>1220</v>
      </c>
      <c r="D8" s="11">
        <v>1200</v>
      </c>
    </row>
    <row r="9" spans="1:4" x14ac:dyDescent="0.25">
      <c r="A9" s="14" t="s">
        <v>5</v>
      </c>
      <c r="B9" s="8">
        <v>1400</v>
      </c>
      <c r="C9" s="9">
        <v>1270</v>
      </c>
      <c r="D9" s="9">
        <v>1200</v>
      </c>
    </row>
    <row r="10" spans="1:4" x14ac:dyDescent="0.25">
      <c r="A10" s="10" t="s">
        <v>6</v>
      </c>
      <c r="B10" s="11">
        <f>+B7-B8-B9</f>
        <v>2070</v>
      </c>
      <c r="C10" s="11">
        <f t="shared" ref="C10" si="1">+C7-C8-C9</f>
        <v>2280</v>
      </c>
      <c r="D10" s="11">
        <f>+D7-D8-D9</f>
        <v>1440</v>
      </c>
    </row>
    <row r="11" spans="1:4" x14ac:dyDescent="0.25">
      <c r="A11" s="7" t="s">
        <v>7</v>
      </c>
      <c r="B11" s="8">
        <v>330</v>
      </c>
      <c r="C11" s="9">
        <v>324</v>
      </c>
      <c r="D11" s="9">
        <v>360</v>
      </c>
    </row>
    <row r="12" spans="1:4" x14ac:dyDescent="0.25">
      <c r="A12" s="10" t="s">
        <v>8</v>
      </c>
      <c r="B12" s="11">
        <f>+B10-B11</f>
        <v>1740</v>
      </c>
      <c r="C12" s="11">
        <f t="shared" ref="C12" si="2">+C10-C11</f>
        <v>1956</v>
      </c>
      <c r="D12" s="11">
        <f>+D10-D11</f>
        <v>1080</v>
      </c>
    </row>
    <row r="13" spans="1:4" x14ac:dyDescent="0.25">
      <c r="A13" s="7" t="s">
        <v>9</v>
      </c>
      <c r="B13" s="8">
        <v>84</v>
      </c>
      <c r="C13" s="9">
        <v>120</v>
      </c>
      <c r="D13" s="9">
        <v>135</v>
      </c>
    </row>
    <row r="14" spans="1:4" x14ac:dyDescent="0.25">
      <c r="A14" s="10" t="s">
        <v>10</v>
      </c>
      <c r="B14" s="6">
        <f>+B12-B13</f>
        <v>1656</v>
      </c>
      <c r="C14" s="6">
        <f t="shared" ref="C14" si="3">+C12-C13</f>
        <v>1836</v>
      </c>
      <c r="D14" s="6">
        <f>+D12-D13</f>
        <v>945</v>
      </c>
    </row>
    <row r="15" spans="1:4" x14ac:dyDescent="0.25">
      <c r="A15" s="14" t="s">
        <v>11</v>
      </c>
      <c r="B15" s="9">
        <f>+B14*0.22</f>
        <v>364.32</v>
      </c>
      <c r="C15" s="9">
        <f>+C14*0.22</f>
        <v>403.92</v>
      </c>
      <c r="D15" s="9">
        <f>+D14*0.22</f>
        <v>207.9</v>
      </c>
    </row>
    <row r="16" spans="1:4" x14ac:dyDescent="0.25">
      <c r="A16" s="15" t="s">
        <v>12</v>
      </c>
      <c r="B16" s="16">
        <f>+B14-B15</f>
        <v>1291.68</v>
      </c>
      <c r="C16" s="16">
        <f t="shared" ref="C16" si="4">+C14-C15</f>
        <v>1432.08</v>
      </c>
      <c r="D16" s="16">
        <f>+D14-D15</f>
        <v>737.1</v>
      </c>
    </row>
    <row r="17" spans="1:4" x14ac:dyDescent="0.25">
      <c r="A17" s="15" t="s">
        <v>13</v>
      </c>
      <c r="B17" s="17">
        <v>6</v>
      </c>
      <c r="C17" s="17">
        <v>5</v>
      </c>
      <c r="D17" s="17">
        <v>4</v>
      </c>
    </row>
    <row r="19" spans="1:4" x14ac:dyDescent="0.25">
      <c r="A19" s="48" t="s">
        <v>33</v>
      </c>
      <c r="B19" s="47">
        <v>2017</v>
      </c>
      <c r="C19" s="47">
        <v>2016</v>
      </c>
      <c r="D19" s="47">
        <v>2015</v>
      </c>
    </row>
    <row r="20" spans="1:4" x14ac:dyDescent="0.25">
      <c r="A20" s="49" t="s">
        <v>34</v>
      </c>
      <c r="B20" s="49"/>
      <c r="C20" s="49"/>
      <c r="D20" s="49"/>
    </row>
    <row r="21" spans="1:4" x14ac:dyDescent="0.25">
      <c r="A21" s="49" t="s">
        <v>35</v>
      </c>
      <c r="B21" s="49"/>
      <c r="C21" s="49"/>
      <c r="D21" s="49"/>
    </row>
    <row r="22" spans="1:4" x14ac:dyDescent="0.25">
      <c r="A22" s="48" t="s">
        <v>36</v>
      </c>
      <c r="B22" s="47"/>
      <c r="C22" s="47"/>
      <c r="D22" s="47"/>
    </row>
    <row r="23" spans="1:4" x14ac:dyDescent="0.25">
      <c r="A23" s="49" t="s">
        <v>1</v>
      </c>
      <c r="B23" s="49"/>
      <c r="C23" s="49"/>
      <c r="D23" s="49"/>
    </row>
    <row r="24" spans="1:4" x14ac:dyDescent="0.25">
      <c r="A24" s="50" t="s">
        <v>44</v>
      </c>
      <c r="B24" s="49"/>
      <c r="C24" s="49"/>
      <c r="D24" s="49"/>
    </row>
    <row r="25" spans="1:4" x14ac:dyDescent="0.25">
      <c r="A25" s="49" t="s">
        <v>38</v>
      </c>
      <c r="B25" s="49"/>
      <c r="C25" s="49"/>
      <c r="D25" s="49"/>
    </row>
    <row r="26" spans="1:4" x14ac:dyDescent="0.25">
      <c r="A26" s="50" t="s">
        <v>47</v>
      </c>
      <c r="B26" s="49"/>
      <c r="C26" s="49"/>
      <c r="D26" s="49"/>
    </row>
    <row r="27" spans="1:4" x14ac:dyDescent="0.25">
      <c r="A27" s="50" t="s">
        <v>46</v>
      </c>
      <c r="B27" s="49"/>
      <c r="C27" s="49"/>
      <c r="D27" s="49"/>
    </row>
    <row r="28" spans="1:4" x14ac:dyDescent="0.25">
      <c r="A28" s="50" t="s">
        <v>45</v>
      </c>
      <c r="B28" s="49"/>
      <c r="C28" s="49"/>
      <c r="D28" s="49"/>
    </row>
    <row r="29" spans="1:4" x14ac:dyDescent="0.25">
      <c r="A29" s="48" t="s">
        <v>39</v>
      </c>
      <c r="B29" s="47"/>
      <c r="C29" s="47"/>
      <c r="D29" s="47"/>
    </row>
    <row r="30" spans="1:4" x14ac:dyDescent="0.25">
      <c r="A30" s="49" t="s">
        <v>40</v>
      </c>
      <c r="B30" s="49"/>
      <c r="C30" s="49"/>
      <c r="D30" s="49"/>
    </row>
    <row r="31" spans="1:4" x14ac:dyDescent="0.25">
      <c r="A31" s="49" t="s">
        <v>41</v>
      </c>
      <c r="B31" s="49"/>
      <c r="C31" s="49"/>
      <c r="D31" s="49"/>
    </row>
    <row r="32" spans="1:4" x14ac:dyDescent="0.25">
      <c r="A32" s="49" t="s">
        <v>42</v>
      </c>
      <c r="B32" s="49"/>
      <c r="C32" s="49"/>
      <c r="D32" s="49"/>
    </row>
    <row r="33" spans="1:4" x14ac:dyDescent="0.25">
      <c r="A33" s="49" t="s">
        <v>43</v>
      </c>
      <c r="B33" s="49"/>
      <c r="C33" s="49"/>
      <c r="D33" s="49"/>
    </row>
  </sheetData>
  <mergeCells count="1">
    <mergeCell ref="A3:D3"/>
  </mergeCells>
  <pageMargins left="0.7" right="0.7" top="0.75" bottom="0.75" header="0.3" footer="0.3"/>
  <ignoredErrors>
    <ignoredError sqref="B15:D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9" workbookViewId="0"/>
  </sheetViews>
  <sheetFormatPr defaultRowHeight="15" x14ac:dyDescent="0.25"/>
  <cols>
    <col min="1" max="1" width="45.25" style="1" customWidth="1"/>
    <col min="2" max="16384" width="9" style="1"/>
  </cols>
  <sheetData>
    <row r="1" spans="1:4" ht="15.75" x14ac:dyDescent="0.25">
      <c r="A1" s="45" t="s">
        <v>25</v>
      </c>
    </row>
    <row r="3" spans="1:4" x14ac:dyDescent="0.25">
      <c r="A3" s="51" t="s">
        <v>0</v>
      </c>
      <c r="B3" s="51"/>
      <c r="C3" s="51"/>
      <c r="D3" s="51"/>
    </row>
    <row r="4" spans="1:4" x14ac:dyDescent="0.25">
      <c r="A4" s="2"/>
      <c r="B4" s="3">
        <v>2017</v>
      </c>
      <c r="C4" s="3">
        <v>2016</v>
      </c>
      <c r="D4" s="3">
        <v>2015</v>
      </c>
    </row>
    <row r="5" spans="1:4" x14ac:dyDescent="0.25">
      <c r="A5" s="4" t="s">
        <v>1</v>
      </c>
      <c r="B5" s="5">
        <v>61226</v>
      </c>
      <c r="C5" s="6">
        <v>53240</v>
      </c>
      <c r="D5" s="6">
        <v>48400</v>
      </c>
    </row>
    <row r="6" spans="1:4" x14ac:dyDescent="0.25">
      <c r="A6" s="7" t="s">
        <v>2</v>
      </c>
      <c r="B6" s="8">
        <v>37960</v>
      </c>
      <c r="C6" s="9">
        <v>32476</v>
      </c>
      <c r="D6" s="9">
        <v>29040</v>
      </c>
    </row>
    <row r="7" spans="1:4" x14ac:dyDescent="0.25">
      <c r="A7" s="10" t="s">
        <v>3</v>
      </c>
      <c r="B7" s="11">
        <f>+B5-B6</f>
        <v>23266</v>
      </c>
      <c r="C7" s="11">
        <f>+C5-C6</f>
        <v>20764</v>
      </c>
      <c r="D7" s="11">
        <f>+D5-D6</f>
        <v>19360</v>
      </c>
    </row>
    <row r="8" spans="1:4" x14ac:dyDescent="0.25">
      <c r="A8" s="12" t="s">
        <v>4</v>
      </c>
      <c r="B8" s="13">
        <v>7986</v>
      </c>
      <c r="C8" s="11">
        <v>7700</v>
      </c>
      <c r="D8" s="11">
        <v>7130</v>
      </c>
    </row>
    <row r="9" spans="1:4" x14ac:dyDescent="0.25">
      <c r="A9" s="14" t="s">
        <v>5</v>
      </c>
      <c r="B9" s="8">
        <v>10932</v>
      </c>
      <c r="C9" s="9">
        <v>10020</v>
      </c>
      <c r="D9" s="9">
        <v>9110</v>
      </c>
    </row>
    <row r="10" spans="1:4" x14ac:dyDescent="0.25">
      <c r="A10" s="10" t="s">
        <v>6</v>
      </c>
      <c r="B10" s="11">
        <f>+B7-B8-B9</f>
        <v>4348</v>
      </c>
      <c r="C10" s="11">
        <f>+C7-C8-C9</f>
        <v>3044</v>
      </c>
      <c r="D10" s="11">
        <f>+D7-D8-D9</f>
        <v>3120</v>
      </c>
    </row>
    <row r="11" spans="1:4" x14ac:dyDescent="0.25">
      <c r="A11" s="7" t="s">
        <v>7</v>
      </c>
      <c r="B11" s="8">
        <v>1400</v>
      </c>
      <c r="C11" s="9">
        <v>880</v>
      </c>
      <c r="D11" s="9">
        <v>820</v>
      </c>
    </row>
    <row r="12" spans="1:4" x14ac:dyDescent="0.25">
      <c r="A12" s="10" t="s">
        <v>8</v>
      </c>
      <c r="B12" s="11">
        <f>+B10-B11</f>
        <v>2948</v>
      </c>
      <c r="C12" s="11">
        <f>+C10-C11</f>
        <v>2164</v>
      </c>
      <c r="D12" s="11">
        <f>+D10-D11</f>
        <v>2300</v>
      </c>
    </row>
    <row r="13" spans="1:4" x14ac:dyDescent="0.25">
      <c r="A13" s="7" t="s">
        <v>9</v>
      </c>
      <c r="B13" s="8">
        <v>848</v>
      </c>
      <c r="C13" s="9">
        <v>724</v>
      </c>
      <c r="D13" s="9">
        <v>700</v>
      </c>
    </row>
    <row r="14" spans="1:4" x14ac:dyDescent="0.25">
      <c r="A14" s="10" t="s">
        <v>10</v>
      </c>
      <c r="B14" s="6">
        <f>+B12-B13</f>
        <v>2100</v>
      </c>
      <c r="C14" s="6">
        <f>+C12-C13</f>
        <v>1440</v>
      </c>
      <c r="D14" s="6">
        <f>+D12-D13</f>
        <v>1600</v>
      </c>
    </row>
    <row r="15" spans="1:4" x14ac:dyDescent="0.25">
      <c r="A15" s="14" t="s">
        <v>11</v>
      </c>
      <c r="B15" s="20">
        <f>+B14*0.22</f>
        <v>462</v>
      </c>
      <c r="C15" s="46">
        <f>+C14*0.22</f>
        <v>316.8</v>
      </c>
      <c r="D15" s="20">
        <f>+D14*0.22</f>
        <v>352</v>
      </c>
    </row>
    <row r="16" spans="1:4" x14ac:dyDescent="0.25">
      <c r="A16" s="15" t="s">
        <v>12</v>
      </c>
      <c r="B16" s="16">
        <f>+B14-B15</f>
        <v>1638</v>
      </c>
      <c r="C16" s="16">
        <f>+C14-C15</f>
        <v>1123.2</v>
      </c>
      <c r="D16" s="16">
        <f>+D14-D15</f>
        <v>1248</v>
      </c>
    </row>
    <row r="17" spans="1:4" x14ac:dyDescent="0.25">
      <c r="A17" s="15" t="s">
        <v>13</v>
      </c>
      <c r="B17" s="17">
        <v>35</v>
      </c>
      <c r="C17" s="17">
        <v>32</v>
      </c>
      <c r="D17" s="17">
        <v>30</v>
      </c>
    </row>
    <row r="19" spans="1:4" x14ac:dyDescent="0.25">
      <c r="A19" s="48" t="s">
        <v>33</v>
      </c>
      <c r="B19" s="47">
        <v>2017</v>
      </c>
      <c r="C19" s="47">
        <v>2016</v>
      </c>
      <c r="D19" s="47">
        <v>2015</v>
      </c>
    </row>
    <row r="20" spans="1:4" x14ac:dyDescent="0.25">
      <c r="A20" s="49" t="s">
        <v>34</v>
      </c>
      <c r="B20" s="49"/>
      <c r="C20" s="49"/>
      <c r="D20" s="49"/>
    </row>
    <row r="21" spans="1:4" x14ac:dyDescent="0.25">
      <c r="A21" s="49" t="s">
        <v>35</v>
      </c>
      <c r="B21" s="49"/>
      <c r="C21" s="49"/>
      <c r="D21" s="49"/>
    </row>
    <row r="22" spans="1:4" x14ac:dyDescent="0.25">
      <c r="A22" s="48" t="s">
        <v>36</v>
      </c>
      <c r="B22" s="47"/>
      <c r="C22" s="47"/>
      <c r="D22" s="47"/>
    </row>
    <row r="23" spans="1:4" x14ac:dyDescent="0.25">
      <c r="A23" s="49" t="s">
        <v>1</v>
      </c>
      <c r="B23" s="49"/>
      <c r="C23" s="49"/>
      <c r="D23" s="49"/>
    </row>
    <row r="24" spans="1:4" x14ac:dyDescent="0.25">
      <c r="A24" s="50" t="s">
        <v>44</v>
      </c>
      <c r="B24" s="49"/>
      <c r="C24" s="49"/>
      <c r="D24" s="49"/>
    </row>
    <row r="25" spans="1:4" x14ac:dyDescent="0.25">
      <c r="A25" s="49" t="s">
        <v>38</v>
      </c>
      <c r="B25" s="49"/>
      <c r="C25" s="49"/>
      <c r="D25" s="49"/>
    </row>
    <row r="26" spans="1:4" x14ac:dyDescent="0.25">
      <c r="A26" s="50" t="s">
        <v>47</v>
      </c>
      <c r="B26" s="49"/>
      <c r="C26" s="49"/>
      <c r="D26" s="49"/>
    </row>
    <row r="27" spans="1:4" x14ac:dyDescent="0.25">
      <c r="A27" s="50" t="s">
        <v>46</v>
      </c>
      <c r="B27" s="49"/>
      <c r="C27" s="49"/>
      <c r="D27" s="49"/>
    </row>
    <row r="28" spans="1:4" x14ac:dyDescent="0.25">
      <c r="A28" s="50" t="s">
        <v>45</v>
      </c>
      <c r="B28" s="49"/>
      <c r="C28" s="49"/>
      <c r="D28" s="49"/>
    </row>
    <row r="30" spans="1:4" x14ac:dyDescent="0.25">
      <c r="A30" s="48" t="s">
        <v>39</v>
      </c>
      <c r="B30" s="47">
        <v>2017</v>
      </c>
      <c r="C30" s="47">
        <v>2016</v>
      </c>
      <c r="D30" s="47">
        <v>2015</v>
      </c>
    </row>
    <row r="31" spans="1:4" x14ac:dyDescent="0.25">
      <c r="A31" s="49" t="s">
        <v>40</v>
      </c>
      <c r="B31" s="49"/>
      <c r="C31" s="49"/>
      <c r="D31" s="49"/>
    </row>
    <row r="32" spans="1:4" x14ac:dyDescent="0.25">
      <c r="A32" s="49" t="s">
        <v>41</v>
      </c>
      <c r="B32" s="49"/>
      <c r="C32" s="49"/>
      <c r="D32" s="49"/>
    </row>
    <row r="33" spans="1:4" x14ac:dyDescent="0.25">
      <c r="A33" s="49" t="s">
        <v>42</v>
      </c>
      <c r="B33" s="49"/>
      <c r="C33" s="49"/>
      <c r="D33" s="49"/>
    </row>
    <row r="34" spans="1:4" x14ac:dyDescent="0.25">
      <c r="A34" s="49" t="s">
        <v>43</v>
      </c>
      <c r="B34" s="49"/>
      <c r="C34" s="49"/>
      <c r="D34" s="49"/>
    </row>
  </sheetData>
  <mergeCells count="1">
    <mergeCell ref="A3:D3"/>
  </mergeCells>
  <pageMargins left="0.7" right="0.7" top="0.75" bottom="0.75" header="0.3" footer="0.3"/>
  <ignoredErrors>
    <ignoredError sqref="B15:D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3" workbookViewId="0"/>
  </sheetViews>
  <sheetFormatPr defaultRowHeight="15" x14ac:dyDescent="0.25"/>
  <cols>
    <col min="1" max="1" width="46.875" style="1" customWidth="1"/>
    <col min="2" max="16384" width="9" style="1"/>
  </cols>
  <sheetData>
    <row r="1" spans="1:4" ht="15.75" x14ac:dyDescent="0.25">
      <c r="A1" s="45" t="s">
        <v>26</v>
      </c>
    </row>
    <row r="3" spans="1:4" x14ac:dyDescent="0.25">
      <c r="A3" s="51" t="s">
        <v>0</v>
      </c>
      <c r="B3" s="51"/>
      <c r="C3" s="51"/>
      <c r="D3" s="51"/>
    </row>
    <row r="4" spans="1:4" x14ac:dyDescent="0.25">
      <c r="A4" s="2"/>
      <c r="B4" s="3">
        <v>2017</v>
      </c>
      <c r="C4" s="3">
        <v>2016</v>
      </c>
      <c r="D4" s="3">
        <v>2015</v>
      </c>
    </row>
    <row r="5" spans="1:4" x14ac:dyDescent="0.25">
      <c r="A5" s="4" t="s">
        <v>1</v>
      </c>
      <c r="B5" s="5">
        <v>58475</v>
      </c>
      <c r="C5" s="6">
        <v>57610</v>
      </c>
      <c r="D5" s="6">
        <v>56500</v>
      </c>
    </row>
    <row r="6" spans="1:4" x14ac:dyDescent="0.25">
      <c r="A6" s="7" t="s">
        <v>2</v>
      </c>
      <c r="B6" s="8">
        <v>37209</v>
      </c>
      <c r="C6" s="9">
        <v>36390</v>
      </c>
      <c r="D6" s="9">
        <v>35480</v>
      </c>
    </row>
    <row r="7" spans="1:4" x14ac:dyDescent="0.25">
      <c r="A7" s="10" t="s">
        <v>3</v>
      </c>
      <c r="B7" s="11">
        <f>+B5-B6</f>
        <v>21266</v>
      </c>
      <c r="C7" s="11">
        <f>+C5-C6</f>
        <v>21220</v>
      </c>
      <c r="D7" s="11">
        <f>+D5-D6</f>
        <v>21020</v>
      </c>
    </row>
    <row r="8" spans="1:4" x14ac:dyDescent="0.25">
      <c r="A8" s="12" t="s">
        <v>4</v>
      </c>
      <c r="B8" s="13">
        <v>5132</v>
      </c>
      <c r="C8" s="11">
        <v>5058</v>
      </c>
      <c r="D8" s="11">
        <v>5094</v>
      </c>
    </row>
    <row r="9" spans="1:4" x14ac:dyDescent="0.25">
      <c r="A9" s="14" t="s">
        <v>5</v>
      </c>
      <c r="B9" s="8">
        <v>9124</v>
      </c>
      <c r="C9" s="9">
        <v>8253</v>
      </c>
      <c r="D9" s="9">
        <v>7641</v>
      </c>
    </row>
    <row r="10" spans="1:4" x14ac:dyDescent="0.25">
      <c r="A10" s="10" t="s">
        <v>6</v>
      </c>
      <c r="B10" s="11">
        <f>+B7-B8-B9</f>
        <v>7010</v>
      </c>
      <c r="C10" s="11">
        <f>+C7-C8-C9</f>
        <v>7909</v>
      </c>
      <c r="D10" s="11">
        <f>+D7-D8-D9</f>
        <v>8285</v>
      </c>
    </row>
    <row r="11" spans="1:4" x14ac:dyDescent="0.25">
      <c r="A11" s="7" t="s">
        <v>7</v>
      </c>
      <c r="B11" s="8">
        <v>3500</v>
      </c>
      <c r="C11" s="9">
        <v>3300</v>
      </c>
      <c r="D11" s="9">
        <v>3200</v>
      </c>
    </row>
    <row r="12" spans="1:4" x14ac:dyDescent="0.25">
      <c r="A12" s="10" t="s">
        <v>8</v>
      </c>
      <c r="B12" s="11">
        <f>+B10-B11</f>
        <v>3510</v>
      </c>
      <c r="C12" s="11">
        <f>+C10-C11</f>
        <v>4609</v>
      </c>
      <c r="D12" s="11">
        <f>+D10-D11</f>
        <v>5085</v>
      </c>
    </row>
    <row r="13" spans="1:4" x14ac:dyDescent="0.25">
      <c r="A13" s="7" t="s">
        <v>9</v>
      </c>
      <c r="B13" s="8">
        <v>980</v>
      </c>
      <c r="C13" s="9">
        <v>950</v>
      </c>
      <c r="D13" s="9">
        <v>925</v>
      </c>
    </row>
    <row r="14" spans="1:4" x14ac:dyDescent="0.25">
      <c r="A14" s="10" t="s">
        <v>10</v>
      </c>
      <c r="B14" s="6">
        <f>+B12-B13</f>
        <v>2530</v>
      </c>
      <c r="C14" s="6">
        <f>+C12-C13</f>
        <v>3659</v>
      </c>
      <c r="D14" s="6">
        <f>+D12-D13</f>
        <v>4160</v>
      </c>
    </row>
    <row r="15" spans="1:4" x14ac:dyDescent="0.25">
      <c r="A15" s="14" t="s">
        <v>11</v>
      </c>
      <c r="B15" s="9">
        <f>+B14*0.22</f>
        <v>556.6</v>
      </c>
      <c r="C15" s="9">
        <f>+C14*0.22</f>
        <v>804.98</v>
      </c>
      <c r="D15" s="9">
        <f>+D14*0.22</f>
        <v>915.2</v>
      </c>
    </row>
    <row r="16" spans="1:4" x14ac:dyDescent="0.25">
      <c r="A16" s="15" t="s">
        <v>12</v>
      </c>
      <c r="B16" s="16">
        <v>1973</v>
      </c>
      <c r="C16" s="16">
        <v>2854</v>
      </c>
      <c r="D16" s="16">
        <f>+D14-D15</f>
        <v>3244.8</v>
      </c>
    </row>
    <row r="17" spans="1:4" x14ac:dyDescent="0.25">
      <c r="A17" s="15" t="s">
        <v>13</v>
      </c>
      <c r="B17" s="17">
        <v>25</v>
      </c>
      <c r="C17" s="17">
        <v>25</v>
      </c>
      <c r="D17" s="17">
        <v>24</v>
      </c>
    </row>
    <row r="19" spans="1:4" x14ac:dyDescent="0.25">
      <c r="A19" s="48" t="s">
        <v>33</v>
      </c>
      <c r="B19" s="47">
        <v>2017</v>
      </c>
      <c r="C19" s="47">
        <v>2016</v>
      </c>
      <c r="D19" s="47">
        <v>2015</v>
      </c>
    </row>
    <row r="20" spans="1:4" x14ac:dyDescent="0.25">
      <c r="A20" s="49" t="s">
        <v>34</v>
      </c>
      <c r="B20" s="49"/>
      <c r="C20" s="49"/>
      <c r="D20" s="49"/>
    </row>
    <row r="21" spans="1:4" x14ac:dyDescent="0.25">
      <c r="A21" s="49" t="s">
        <v>35</v>
      </c>
      <c r="B21" s="49"/>
      <c r="C21" s="49"/>
      <c r="D21" s="49"/>
    </row>
    <row r="22" spans="1:4" x14ac:dyDescent="0.25">
      <c r="A22" s="48" t="s">
        <v>36</v>
      </c>
      <c r="B22" s="47"/>
      <c r="C22" s="47"/>
      <c r="D22" s="47"/>
    </row>
    <row r="23" spans="1:4" x14ac:dyDescent="0.25">
      <c r="A23" s="49" t="s">
        <v>1</v>
      </c>
      <c r="B23" s="49"/>
      <c r="C23" s="49"/>
      <c r="D23" s="49"/>
    </row>
    <row r="24" spans="1:4" x14ac:dyDescent="0.25">
      <c r="A24" s="50" t="s">
        <v>44</v>
      </c>
      <c r="B24" s="49"/>
      <c r="C24" s="49"/>
      <c r="D24" s="49"/>
    </row>
    <row r="25" spans="1:4" x14ac:dyDescent="0.25">
      <c r="A25" s="49" t="s">
        <v>38</v>
      </c>
      <c r="B25" s="49"/>
      <c r="C25" s="49"/>
      <c r="D25" s="49"/>
    </row>
    <row r="26" spans="1:4" x14ac:dyDescent="0.25">
      <c r="A26" s="50" t="s">
        <v>47</v>
      </c>
      <c r="B26" s="49"/>
      <c r="C26" s="49"/>
      <c r="D26" s="49"/>
    </row>
    <row r="27" spans="1:4" x14ac:dyDescent="0.25">
      <c r="A27" s="50" t="s">
        <v>46</v>
      </c>
      <c r="B27" s="49"/>
      <c r="C27" s="49"/>
      <c r="D27" s="49"/>
    </row>
    <row r="28" spans="1:4" x14ac:dyDescent="0.25">
      <c r="A28" s="50" t="s">
        <v>45</v>
      </c>
      <c r="B28" s="49"/>
      <c r="C28" s="49"/>
      <c r="D28" s="49"/>
    </row>
    <row r="30" spans="1:4" x14ac:dyDescent="0.25">
      <c r="A30" s="48" t="s">
        <v>39</v>
      </c>
      <c r="B30" s="47">
        <v>2017</v>
      </c>
      <c r="C30" s="47">
        <v>2016</v>
      </c>
      <c r="D30" s="47">
        <v>2015</v>
      </c>
    </row>
    <row r="31" spans="1:4" x14ac:dyDescent="0.25">
      <c r="A31" s="49" t="s">
        <v>40</v>
      </c>
      <c r="B31" s="49"/>
      <c r="C31" s="49"/>
      <c r="D31" s="49"/>
    </row>
    <row r="32" spans="1:4" x14ac:dyDescent="0.25">
      <c r="A32" s="49" t="s">
        <v>41</v>
      </c>
      <c r="B32" s="49"/>
      <c r="C32" s="49"/>
      <c r="D32" s="49"/>
    </row>
    <row r="33" spans="1:4" x14ac:dyDescent="0.25">
      <c r="A33" s="49" t="s">
        <v>42</v>
      </c>
      <c r="B33" s="49"/>
      <c r="C33" s="49"/>
      <c r="D33" s="49"/>
    </row>
    <row r="34" spans="1:4" x14ac:dyDescent="0.25">
      <c r="A34" s="49" t="s">
        <v>43</v>
      </c>
      <c r="B34" s="49"/>
      <c r="C34" s="49"/>
      <c r="D34" s="49"/>
    </row>
  </sheetData>
  <mergeCells count="1">
    <mergeCell ref="A3:D3"/>
  </mergeCells>
  <pageMargins left="0.7" right="0.7" top="0.75" bottom="0.75" header="0.3" footer="0.3"/>
  <ignoredErrors>
    <ignoredError sqref="C15:D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44.25" style="1" bestFit="1" customWidth="1"/>
    <col min="2" max="16384" width="9" style="1"/>
  </cols>
  <sheetData>
    <row r="1" spans="1:4" ht="15.75" x14ac:dyDescent="0.25">
      <c r="A1" s="45" t="s">
        <v>31</v>
      </c>
    </row>
    <row r="3" spans="1:4" x14ac:dyDescent="0.25">
      <c r="A3" s="51" t="s">
        <v>0</v>
      </c>
      <c r="B3" s="51"/>
      <c r="C3" s="51"/>
      <c r="D3" s="51"/>
    </row>
    <row r="4" spans="1:4" x14ac:dyDescent="0.25">
      <c r="A4" s="2"/>
      <c r="B4" s="3">
        <v>2017</v>
      </c>
      <c r="C4" s="3">
        <v>2016</v>
      </c>
      <c r="D4" s="3">
        <v>2015</v>
      </c>
    </row>
    <row r="5" spans="1:4" x14ac:dyDescent="0.25">
      <c r="A5" s="4" t="s">
        <v>1</v>
      </c>
      <c r="B5" s="5">
        <v>66000</v>
      </c>
      <c r="C5" s="6">
        <v>55000</v>
      </c>
      <c r="D5" s="6">
        <v>44000</v>
      </c>
    </row>
    <row r="6" spans="1:4" x14ac:dyDescent="0.25">
      <c r="A6" s="7" t="s">
        <v>2</v>
      </c>
      <c r="B6" s="8">
        <v>44800</v>
      </c>
      <c r="C6" s="9">
        <v>38000</v>
      </c>
      <c r="D6" s="9">
        <v>31200</v>
      </c>
    </row>
    <row r="7" spans="1:4" x14ac:dyDescent="0.25">
      <c r="A7" s="10" t="s">
        <v>3</v>
      </c>
      <c r="B7" s="11">
        <f>+B5-B6</f>
        <v>21200</v>
      </c>
      <c r="C7" s="11">
        <f>+C5-C6</f>
        <v>17000</v>
      </c>
      <c r="D7" s="11">
        <f>+D5-D6</f>
        <v>12800</v>
      </c>
    </row>
    <row r="8" spans="1:4" x14ac:dyDescent="0.25">
      <c r="A8" s="12" t="s">
        <v>4</v>
      </c>
      <c r="B8" s="13">
        <v>4096</v>
      </c>
      <c r="C8" s="11">
        <v>3312</v>
      </c>
      <c r="D8" s="11">
        <v>3010</v>
      </c>
    </row>
    <row r="9" spans="1:4" x14ac:dyDescent="0.25">
      <c r="A9" s="14" t="s">
        <v>5</v>
      </c>
      <c r="B9" s="8">
        <v>6684</v>
      </c>
      <c r="C9" s="9">
        <v>5888</v>
      </c>
      <c r="D9" s="9">
        <v>5590</v>
      </c>
    </row>
    <row r="10" spans="1:4" x14ac:dyDescent="0.25">
      <c r="A10" s="10" t="s">
        <v>6</v>
      </c>
      <c r="B10" s="11">
        <f>+B7-B8-B9</f>
        <v>10420</v>
      </c>
      <c r="C10" s="11">
        <f>+C7-C8-C9</f>
        <v>7800</v>
      </c>
      <c r="D10" s="11">
        <f>+D7-D8-D9</f>
        <v>4200</v>
      </c>
    </row>
    <row r="11" spans="1:4" x14ac:dyDescent="0.25">
      <c r="A11" s="7" t="s">
        <v>7</v>
      </c>
      <c r="B11" s="8">
        <v>2500</v>
      </c>
      <c r="C11" s="9">
        <v>2300</v>
      </c>
      <c r="D11" s="9">
        <v>2000</v>
      </c>
    </row>
    <row r="12" spans="1:4" x14ac:dyDescent="0.25">
      <c r="A12" s="10" t="s">
        <v>8</v>
      </c>
      <c r="B12" s="11">
        <f>+B10-B11</f>
        <v>7920</v>
      </c>
      <c r="C12" s="11">
        <f>+C10-C11</f>
        <v>5500</v>
      </c>
      <c r="D12" s="11">
        <f>+D10-D11</f>
        <v>2200</v>
      </c>
    </row>
    <row r="13" spans="1:4" x14ac:dyDescent="0.25">
      <c r="A13" s="7" t="s">
        <v>9</v>
      </c>
      <c r="B13" s="8">
        <v>1100</v>
      </c>
      <c r="C13" s="9">
        <v>900</v>
      </c>
      <c r="D13" s="9">
        <v>850</v>
      </c>
    </row>
    <row r="14" spans="1:4" x14ac:dyDescent="0.25">
      <c r="A14" s="10" t="s">
        <v>10</v>
      </c>
      <c r="B14" s="6">
        <f>+B12-B13</f>
        <v>6820</v>
      </c>
      <c r="C14" s="19">
        <f>+C12-C13</f>
        <v>4600</v>
      </c>
      <c r="D14" s="6">
        <f>+D12-D13</f>
        <v>1350</v>
      </c>
    </row>
    <row r="15" spans="1:4" x14ac:dyDescent="0.25">
      <c r="A15" s="14" t="s">
        <v>11</v>
      </c>
      <c r="B15" s="9">
        <v>1500</v>
      </c>
      <c r="C15" s="9">
        <v>1012</v>
      </c>
      <c r="D15" s="9">
        <v>297</v>
      </c>
    </row>
    <row r="16" spans="1:4" x14ac:dyDescent="0.25">
      <c r="A16" s="15" t="s">
        <v>12</v>
      </c>
      <c r="B16" s="16">
        <f>B14-B15</f>
        <v>5320</v>
      </c>
      <c r="C16" s="16">
        <f t="shared" ref="C16:D16" si="0">C14-C15</f>
        <v>3588</v>
      </c>
      <c r="D16" s="16">
        <f t="shared" si="0"/>
        <v>1053</v>
      </c>
    </row>
    <row r="17" spans="1:4" x14ac:dyDescent="0.25">
      <c r="A17" s="15" t="s">
        <v>13</v>
      </c>
      <c r="B17" s="17">
        <v>22</v>
      </c>
      <c r="C17" s="17">
        <v>20</v>
      </c>
      <c r="D17" s="17">
        <v>18</v>
      </c>
    </row>
    <row r="19" spans="1:4" x14ac:dyDescent="0.25">
      <c r="A19" s="48" t="s">
        <v>33</v>
      </c>
      <c r="B19" s="47">
        <v>2017</v>
      </c>
      <c r="C19" s="47">
        <v>2016</v>
      </c>
      <c r="D19" s="47">
        <v>2015</v>
      </c>
    </row>
    <row r="20" spans="1:4" x14ac:dyDescent="0.25">
      <c r="A20" s="49" t="s">
        <v>34</v>
      </c>
      <c r="B20" s="49"/>
      <c r="C20" s="49"/>
      <c r="D20" s="49"/>
    </row>
    <row r="21" spans="1:4" x14ac:dyDescent="0.25">
      <c r="A21" s="49" t="s">
        <v>35</v>
      </c>
      <c r="B21" s="49"/>
      <c r="C21" s="49"/>
      <c r="D21" s="49"/>
    </row>
    <row r="22" spans="1:4" x14ac:dyDescent="0.25">
      <c r="A22" s="48" t="s">
        <v>36</v>
      </c>
      <c r="B22" s="47"/>
      <c r="C22" s="47"/>
      <c r="D22" s="47"/>
    </row>
    <row r="23" spans="1:4" x14ac:dyDescent="0.25">
      <c r="A23" s="49" t="s">
        <v>1</v>
      </c>
      <c r="B23" s="49"/>
      <c r="C23" s="49"/>
      <c r="D23" s="49"/>
    </row>
    <row r="24" spans="1:4" x14ac:dyDescent="0.25">
      <c r="A24" s="50" t="s">
        <v>44</v>
      </c>
      <c r="B24" s="49"/>
      <c r="C24" s="49"/>
      <c r="D24" s="49"/>
    </row>
    <row r="25" spans="1:4" x14ac:dyDescent="0.25">
      <c r="A25" s="49" t="s">
        <v>38</v>
      </c>
      <c r="B25" s="49"/>
      <c r="C25" s="49"/>
      <c r="D25" s="49"/>
    </row>
    <row r="26" spans="1:4" x14ac:dyDescent="0.25">
      <c r="A26" s="50" t="s">
        <v>47</v>
      </c>
      <c r="B26" s="49"/>
      <c r="C26" s="49"/>
      <c r="D26" s="49"/>
    </row>
    <row r="27" spans="1:4" x14ac:dyDescent="0.25">
      <c r="A27" s="50" t="s">
        <v>46</v>
      </c>
      <c r="B27" s="49"/>
      <c r="C27" s="49"/>
      <c r="D27" s="49"/>
    </row>
    <row r="28" spans="1:4" x14ac:dyDescent="0.25">
      <c r="A28" s="50" t="s">
        <v>45</v>
      </c>
      <c r="B28" s="49"/>
      <c r="C28" s="49"/>
      <c r="D28" s="49"/>
    </row>
    <row r="30" spans="1:4" x14ac:dyDescent="0.25">
      <c r="A30" s="48" t="s">
        <v>39</v>
      </c>
      <c r="B30" s="47">
        <v>2017</v>
      </c>
      <c r="C30" s="47">
        <v>2016</v>
      </c>
      <c r="D30" s="47">
        <v>2015</v>
      </c>
    </row>
    <row r="31" spans="1:4" x14ac:dyDescent="0.25">
      <c r="A31" s="49" t="s">
        <v>40</v>
      </c>
      <c r="B31" s="49"/>
      <c r="C31" s="49"/>
      <c r="D31" s="49"/>
    </row>
    <row r="32" spans="1:4" x14ac:dyDescent="0.25">
      <c r="A32" s="49" t="s">
        <v>41</v>
      </c>
      <c r="B32" s="49"/>
      <c r="C32" s="49"/>
      <c r="D32" s="49"/>
    </row>
    <row r="33" spans="1:4" x14ac:dyDescent="0.25">
      <c r="A33" s="49" t="s">
        <v>42</v>
      </c>
      <c r="B33" s="49"/>
      <c r="C33" s="49"/>
      <c r="D33" s="49"/>
    </row>
    <row r="34" spans="1:4" x14ac:dyDescent="0.25">
      <c r="A34" s="49" t="s">
        <v>43</v>
      </c>
      <c r="B34" s="49"/>
      <c r="C34" s="49"/>
      <c r="D34" s="49"/>
    </row>
  </sheetData>
  <mergeCells count="1"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7" workbookViewId="0"/>
  </sheetViews>
  <sheetFormatPr defaultRowHeight="15" x14ac:dyDescent="0.25"/>
  <cols>
    <col min="1" max="1" width="46.5" style="1" customWidth="1"/>
    <col min="2" max="16384" width="9" style="1"/>
  </cols>
  <sheetData>
    <row r="1" spans="1:4" ht="15.75" x14ac:dyDescent="0.25">
      <c r="A1" s="45" t="s">
        <v>27</v>
      </c>
    </row>
    <row r="3" spans="1:4" x14ac:dyDescent="0.25">
      <c r="A3" s="52" t="s">
        <v>0</v>
      </c>
      <c r="B3" s="52"/>
      <c r="C3" s="52"/>
      <c r="D3" s="52"/>
    </row>
    <row r="4" spans="1:4" x14ac:dyDescent="0.25">
      <c r="A4" s="21"/>
      <c r="B4" s="22">
        <v>2017</v>
      </c>
      <c r="C4" s="23">
        <v>2016</v>
      </c>
      <c r="D4" s="22">
        <v>2015</v>
      </c>
    </row>
    <row r="5" spans="1:4" x14ac:dyDescent="0.25">
      <c r="A5" s="24" t="s">
        <v>1</v>
      </c>
      <c r="B5" s="6">
        <v>20000</v>
      </c>
      <c r="C5" s="5">
        <v>17000</v>
      </c>
      <c r="D5" s="6">
        <v>15000</v>
      </c>
    </row>
    <row r="6" spans="1:4" x14ac:dyDescent="0.25">
      <c r="A6" s="25" t="s">
        <v>2</v>
      </c>
      <c r="B6" s="9">
        <v>11000</v>
      </c>
      <c r="C6" s="8">
        <v>8900</v>
      </c>
      <c r="D6" s="9">
        <v>7600</v>
      </c>
    </row>
    <row r="7" spans="1:4" x14ac:dyDescent="0.25">
      <c r="A7" s="26" t="s">
        <v>3</v>
      </c>
      <c r="B7" s="11">
        <f>+B5-B6</f>
        <v>9000</v>
      </c>
      <c r="C7" s="13">
        <f>+C5-C6</f>
        <v>8100</v>
      </c>
      <c r="D7" s="11">
        <f>+D5-D6</f>
        <v>7400</v>
      </c>
    </row>
    <row r="8" spans="1:4" x14ac:dyDescent="0.25">
      <c r="A8" s="27" t="s">
        <v>4</v>
      </c>
      <c r="B8" s="11">
        <v>2280</v>
      </c>
      <c r="C8" s="13">
        <v>2080</v>
      </c>
      <c r="D8" s="11">
        <v>1900</v>
      </c>
    </row>
    <row r="9" spans="1:4" x14ac:dyDescent="0.25">
      <c r="A9" s="25" t="s">
        <v>5</v>
      </c>
      <c r="B9" s="9">
        <v>3720</v>
      </c>
      <c r="C9" s="8">
        <v>3120</v>
      </c>
      <c r="D9" s="9">
        <v>2850</v>
      </c>
    </row>
    <row r="10" spans="1:4" x14ac:dyDescent="0.25">
      <c r="A10" s="26" t="s">
        <v>6</v>
      </c>
      <c r="B10" s="11">
        <f>+B7-B8-B9</f>
        <v>3000</v>
      </c>
      <c r="C10" s="13">
        <f t="shared" ref="C10" si="0">+C7-C8-C9</f>
        <v>2900</v>
      </c>
      <c r="D10" s="11">
        <f>+D7-D8-D9</f>
        <v>2650</v>
      </c>
    </row>
    <row r="11" spans="1:4" x14ac:dyDescent="0.25">
      <c r="A11" s="25" t="s">
        <v>7</v>
      </c>
      <c r="B11" s="9">
        <v>750</v>
      </c>
      <c r="C11" s="8">
        <v>600</v>
      </c>
      <c r="D11" s="9">
        <v>400</v>
      </c>
    </row>
    <row r="12" spans="1:4" x14ac:dyDescent="0.25">
      <c r="A12" s="26" t="s">
        <v>8</v>
      </c>
      <c r="B12" s="11">
        <f>+B10-B11</f>
        <v>2250</v>
      </c>
      <c r="C12" s="13">
        <f>+C10-C11</f>
        <v>2300</v>
      </c>
      <c r="D12" s="11">
        <f>+D10-D11</f>
        <v>2250</v>
      </c>
    </row>
    <row r="13" spans="1:4" x14ac:dyDescent="0.25">
      <c r="A13" s="25" t="s">
        <v>9</v>
      </c>
      <c r="B13" s="9">
        <v>270</v>
      </c>
      <c r="C13" s="8">
        <v>260</v>
      </c>
      <c r="D13" s="9">
        <v>240</v>
      </c>
    </row>
    <row r="14" spans="1:4" x14ac:dyDescent="0.25">
      <c r="A14" s="26" t="s">
        <v>10</v>
      </c>
      <c r="B14" s="11">
        <f>+B12-B13</f>
        <v>1980</v>
      </c>
      <c r="C14" s="13">
        <f>+C12-C13</f>
        <v>2040</v>
      </c>
      <c r="D14" s="11">
        <f>+D12-D13</f>
        <v>2010</v>
      </c>
    </row>
    <row r="15" spans="1:4" x14ac:dyDescent="0.25">
      <c r="A15" s="25" t="s">
        <v>11</v>
      </c>
      <c r="B15" s="9">
        <f>+B14*0.22</f>
        <v>435.6</v>
      </c>
      <c r="C15" s="8">
        <f>+C14*0.22</f>
        <v>448.8</v>
      </c>
      <c r="D15" s="9">
        <f>+D14*0.22</f>
        <v>442.2</v>
      </c>
    </row>
    <row r="16" spans="1:4" x14ac:dyDescent="0.25">
      <c r="A16" s="28" t="s">
        <v>12</v>
      </c>
      <c r="B16" s="9">
        <f>+B14-B15</f>
        <v>1544.4</v>
      </c>
      <c r="C16" s="8">
        <f>+C14-C15</f>
        <v>1591.2</v>
      </c>
      <c r="D16" s="9">
        <v>1568</v>
      </c>
    </row>
    <row r="17" spans="1:6" x14ac:dyDescent="0.25">
      <c r="B17" s="10"/>
    </row>
    <row r="18" spans="1:6" x14ac:dyDescent="0.25">
      <c r="A18" s="29" t="s">
        <v>60</v>
      </c>
      <c r="B18" s="30">
        <v>2017</v>
      </c>
      <c r="C18" s="31">
        <v>2016</v>
      </c>
      <c r="D18" s="30">
        <v>2015</v>
      </c>
    </row>
    <row r="19" spans="1:6" x14ac:dyDescent="0.25">
      <c r="A19" s="24" t="s">
        <v>14</v>
      </c>
      <c r="B19" s="6">
        <v>25500</v>
      </c>
      <c r="C19" s="5">
        <v>22000</v>
      </c>
      <c r="D19" s="6">
        <v>20000</v>
      </c>
    </row>
    <row r="20" spans="1:6" x14ac:dyDescent="0.25">
      <c r="A20" s="25" t="s">
        <v>15</v>
      </c>
      <c r="B20" s="9">
        <v>8500</v>
      </c>
      <c r="C20" s="8">
        <v>6000</v>
      </c>
      <c r="D20" s="9">
        <v>5000</v>
      </c>
    </row>
    <row r="21" spans="1:6" x14ac:dyDescent="0.25">
      <c r="A21" s="28" t="s">
        <v>16</v>
      </c>
      <c r="B21" s="9">
        <f>+B19-B20</f>
        <v>17000</v>
      </c>
      <c r="C21" s="8">
        <f>+C19-C20</f>
        <v>16000</v>
      </c>
      <c r="D21" s="9">
        <f>+D19-D20</f>
        <v>15000</v>
      </c>
    </row>
    <row r="23" spans="1:6" x14ac:dyDescent="0.25">
      <c r="A23" s="48" t="s">
        <v>33</v>
      </c>
      <c r="B23" s="47">
        <v>2017</v>
      </c>
      <c r="C23" s="47">
        <v>2016</v>
      </c>
      <c r="D23" s="47">
        <v>2015</v>
      </c>
      <c r="E23" s="32"/>
      <c r="F23" s="32"/>
    </row>
    <row r="24" spans="1:6" x14ac:dyDescent="0.25">
      <c r="A24" s="49" t="s">
        <v>48</v>
      </c>
      <c r="B24" s="49"/>
      <c r="C24" s="49"/>
      <c r="D24" s="49"/>
      <c r="E24" s="32"/>
      <c r="F24" s="32"/>
    </row>
    <row r="25" spans="1:6" x14ac:dyDescent="0.25">
      <c r="A25" s="49" t="s">
        <v>53</v>
      </c>
      <c r="B25" s="49"/>
      <c r="C25" s="49"/>
      <c r="D25" s="49"/>
      <c r="E25" s="32"/>
      <c r="F25" s="32"/>
    </row>
    <row r="26" spans="1:6" x14ac:dyDescent="0.25">
      <c r="A26" s="49" t="s">
        <v>54</v>
      </c>
      <c r="B26" s="49"/>
      <c r="C26" s="49"/>
      <c r="D26" s="49"/>
      <c r="E26" s="32"/>
      <c r="F26" s="32"/>
    </row>
    <row r="27" spans="1:6" x14ac:dyDescent="0.25">
      <c r="A27" s="50" t="s">
        <v>49</v>
      </c>
      <c r="B27" s="49"/>
      <c r="C27" s="49"/>
      <c r="D27" s="49"/>
      <c r="E27" s="32"/>
      <c r="F27" s="32"/>
    </row>
    <row r="28" spans="1:6" x14ac:dyDescent="0.25">
      <c r="A28" s="49" t="s">
        <v>50</v>
      </c>
      <c r="B28" s="49"/>
      <c r="C28" s="49"/>
      <c r="D28" s="49"/>
      <c r="E28" s="32"/>
      <c r="F28" s="32"/>
    </row>
    <row r="29" spans="1:6" x14ac:dyDescent="0.25">
      <c r="A29" s="50" t="s">
        <v>51</v>
      </c>
      <c r="B29" s="49"/>
      <c r="C29" s="49"/>
      <c r="D29" s="49"/>
      <c r="E29" s="32"/>
      <c r="F29" s="32"/>
    </row>
    <row r="30" spans="1:6" x14ac:dyDescent="0.25">
      <c r="A30" s="50" t="s">
        <v>52</v>
      </c>
      <c r="B30" s="49"/>
      <c r="C30" s="49"/>
      <c r="D30" s="49"/>
      <c r="E30" s="32"/>
      <c r="F30" s="32"/>
    </row>
    <row r="31" spans="1:6" x14ac:dyDescent="0.25">
      <c r="A31" s="32"/>
      <c r="B31" s="32"/>
      <c r="C31" s="32"/>
      <c r="D31" s="32"/>
      <c r="E31" s="32"/>
      <c r="F31" s="32"/>
    </row>
    <row r="32" spans="1:6" x14ac:dyDescent="0.25">
      <c r="A32" s="48" t="s">
        <v>33</v>
      </c>
      <c r="B32" s="47">
        <v>2017</v>
      </c>
      <c r="C32" s="47">
        <v>2016</v>
      </c>
      <c r="D32" s="47">
        <v>2015</v>
      </c>
      <c r="E32" s="32"/>
      <c r="F32" s="32"/>
    </row>
    <row r="33" spans="1:6" x14ac:dyDescent="0.25">
      <c r="A33" s="49" t="s">
        <v>34</v>
      </c>
      <c r="B33" s="49"/>
      <c r="C33" s="49"/>
      <c r="D33" s="49"/>
      <c r="E33" s="32"/>
      <c r="F33" s="32"/>
    </row>
    <row r="34" spans="1:6" x14ac:dyDescent="0.25">
      <c r="A34" s="49" t="s">
        <v>35</v>
      </c>
      <c r="B34" s="49"/>
      <c r="C34" s="49"/>
      <c r="D34" s="49"/>
      <c r="E34" s="32"/>
      <c r="F34" s="32"/>
    </row>
    <row r="35" spans="1:6" x14ac:dyDescent="0.25">
      <c r="A35" s="48" t="s">
        <v>36</v>
      </c>
      <c r="B35" s="47"/>
      <c r="C35" s="47"/>
      <c r="D35" s="47"/>
      <c r="E35" s="32"/>
      <c r="F35" s="32"/>
    </row>
    <row r="36" spans="1:6" x14ac:dyDescent="0.25">
      <c r="A36" s="49" t="s">
        <v>1</v>
      </c>
      <c r="B36" s="49"/>
      <c r="C36" s="49"/>
      <c r="D36" s="49"/>
      <c r="E36" s="32"/>
      <c r="F36" s="32"/>
    </row>
    <row r="37" spans="1:6" x14ac:dyDescent="0.25">
      <c r="A37" s="50" t="s">
        <v>44</v>
      </c>
      <c r="B37" s="49"/>
      <c r="C37" s="49"/>
      <c r="D37" s="49"/>
      <c r="E37" s="32"/>
      <c r="F37" s="32"/>
    </row>
    <row r="38" spans="1:6" x14ac:dyDescent="0.25">
      <c r="A38" s="49" t="s">
        <v>38</v>
      </c>
      <c r="B38" s="49"/>
      <c r="C38" s="49"/>
      <c r="D38" s="49"/>
      <c r="E38" s="32"/>
      <c r="F38" s="32"/>
    </row>
    <row r="39" spans="1:6" x14ac:dyDescent="0.25">
      <c r="A39" s="50" t="s">
        <v>47</v>
      </c>
      <c r="B39" s="49"/>
      <c r="C39" s="49"/>
      <c r="D39" s="49"/>
      <c r="E39" s="32"/>
      <c r="F39" s="32"/>
    </row>
    <row r="40" spans="1:6" x14ac:dyDescent="0.25">
      <c r="A40" s="50" t="s">
        <v>46</v>
      </c>
      <c r="B40" s="49"/>
      <c r="C40" s="49"/>
      <c r="D40" s="49"/>
      <c r="E40" s="32"/>
      <c r="F40" s="32"/>
    </row>
    <row r="41" spans="1:6" x14ac:dyDescent="0.25">
      <c r="A41" s="50" t="s">
        <v>45</v>
      </c>
      <c r="B41" s="49"/>
      <c r="C41" s="49"/>
      <c r="D41" s="49"/>
      <c r="E41" s="32"/>
      <c r="F41" s="32"/>
    </row>
    <row r="42" spans="1:6" x14ac:dyDescent="0.25">
      <c r="A42" s="33"/>
      <c r="B42" s="34"/>
      <c r="C42" s="35"/>
      <c r="D42" s="35"/>
      <c r="E42" s="32"/>
      <c r="F42" s="32"/>
    </row>
    <row r="43" spans="1:6" x14ac:dyDescent="0.25">
      <c r="A43" s="32"/>
      <c r="B43" s="32"/>
      <c r="C43" s="32"/>
      <c r="D43" s="32"/>
      <c r="E43" s="32"/>
      <c r="F43" s="32"/>
    </row>
  </sheetData>
  <mergeCells count="1">
    <mergeCell ref="A3:D3"/>
  </mergeCells>
  <pageMargins left="0.7" right="0.7" top="0.75" bottom="0.75" header="0.3" footer="0.3"/>
  <ignoredErrors>
    <ignoredError sqref="B15:C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RowHeight="15" x14ac:dyDescent="0.25"/>
  <cols>
    <col min="1" max="1" width="46.375" style="1" customWidth="1"/>
    <col min="2" max="16384" width="9" style="1"/>
  </cols>
  <sheetData>
    <row r="1" spans="1:4" ht="15.75" x14ac:dyDescent="0.25">
      <c r="A1" s="45" t="s">
        <v>28</v>
      </c>
    </row>
    <row r="3" spans="1:4" x14ac:dyDescent="0.25">
      <c r="A3" s="53" t="s">
        <v>0</v>
      </c>
      <c r="B3" s="53"/>
      <c r="C3" s="53"/>
      <c r="D3" s="53"/>
    </row>
    <row r="4" spans="1:4" x14ac:dyDescent="0.25">
      <c r="A4" s="36"/>
      <c r="B4" s="30">
        <v>2017</v>
      </c>
      <c r="C4" s="31">
        <v>2016</v>
      </c>
      <c r="D4" s="30">
        <v>2015</v>
      </c>
    </row>
    <row r="5" spans="1:4" x14ac:dyDescent="0.25">
      <c r="A5" s="24" t="s">
        <v>1</v>
      </c>
      <c r="B5" s="6">
        <v>40000</v>
      </c>
      <c r="C5" s="5">
        <v>35500</v>
      </c>
      <c r="D5" s="6">
        <v>30000</v>
      </c>
    </row>
    <row r="6" spans="1:4" x14ac:dyDescent="0.25">
      <c r="A6" s="25" t="s">
        <v>2</v>
      </c>
      <c r="B6" s="9">
        <v>26000</v>
      </c>
      <c r="C6" s="8">
        <v>23000</v>
      </c>
      <c r="D6" s="9">
        <v>20000</v>
      </c>
    </row>
    <row r="7" spans="1:4" x14ac:dyDescent="0.25">
      <c r="A7" s="26" t="s">
        <v>3</v>
      </c>
      <c r="B7" s="11">
        <f>+B5-B6</f>
        <v>14000</v>
      </c>
      <c r="C7" s="13">
        <f>+C5-C6</f>
        <v>12500</v>
      </c>
      <c r="D7" s="11">
        <f>+D5-D6</f>
        <v>10000</v>
      </c>
    </row>
    <row r="8" spans="1:4" x14ac:dyDescent="0.25">
      <c r="A8" s="27" t="s">
        <v>4</v>
      </c>
      <c r="B8" s="11">
        <v>3399</v>
      </c>
      <c r="C8" s="13">
        <v>3008</v>
      </c>
      <c r="D8" s="11">
        <v>2280</v>
      </c>
    </row>
    <row r="9" spans="1:4" x14ac:dyDescent="0.25">
      <c r="A9" s="25" t="s">
        <v>5</v>
      </c>
      <c r="B9" s="9">
        <v>6901</v>
      </c>
      <c r="C9" s="8">
        <v>6392</v>
      </c>
      <c r="D9" s="9">
        <v>5320</v>
      </c>
    </row>
    <row r="10" spans="1:4" x14ac:dyDescent="0.25">
      <c r="A10" s="26" t="s">
        <v>6</v>
      </c>
      <c r="B10" s="11">
        <f>+B7-B8-B9</f>
        <v>3700</v>
      </c>
      <c r="C10" s="13">
        <f t="shared" ref="C10" si="0">+C7-C8-C9</f>
        <v>3100</v>
      </c>
      <c r="D10" s="11">
        <f>+D7-D8-D9</f>
        <v>2400</v>
      </c>
    </row>
    <row r="11" spans="1:4" x14ac:dyDescent="0.25">
      <c r="A11" s="25" t="s">
        <v>7</v>
      </c>
      <c r="B11" s="9">
        <v>700</v>
      </c>
      <c r="C11" s="8">
        <v>600</v>
      </c>
      <c r="D11" s="9">
        <v>500</v>
      </c>
    </row>
    <row r="12" spans="1:4" x14ac:dyDescent="0.25">
      <c r="A12" s="26" t="s">
        <v>8</v>
      </c>
      <c r="B12" s="11">
        <f>+B10-B11</f>
        <v>3000</v>
      </c>
      <c r="C12" s="13">
        <f>+C10-C11</f>
        <v>2500</v>
      </c>
      <c r="D12" s="11">
        <f>+D10-D11</f>
        <v>1900</v>
      </c>
    </row>
    <row r="13" spans="1:4" x14ac:dyDescent="0.25">
      <c r="A13" s="25" t="s">
        <v>9</v>
      </c>
      <c r="B13" s="9">
        <v>220</v>
      </c>
      <c r="C13" s="8">
        <v>210</v>
      </c>
      <c r="D13" s="9">
        <v>200</v>
      </c>
    </row>
    <row r="14" spans="1:4" x14ac:dyDescent="0.25">
      <c r="A14" s="26" t="s">
        <v>10</v>
      </c>
      <c r="B14" s="11">
        <f>+B12-B13</f>
        <v>2780</v>
      </c>
      <c r="C14" s="13">
        <f>+C12-C13</f>
        <v>2290</v>
      </c>
      <c r="D14" s="11">
        <f>+D12-D13</f>
        <v>1700</v>
      </c>
    </row>
    <row r="15" spans="1:4" x14ac:dyDescent="0.25">
      <c r="A15" s="25" t="s">
        <v>11</v>
      </c>
      <c r="B15" s="9">
        <f>+B14*0.22</f>
        <v>611.6</v>
      </c>
      <c r="C15" s="8">
        <f>+C14*0.22</f>
        <v>503.8</v>
      </c>
      <c r="D15" s="9">
        <f>+D14*0.22</f>
        <v>374</v>
      </c>
    </row>
    <row r="16" spans="1:4" x14ac:dyDescent="0.25">
      <c r="A16" s="28" t="s">
        <v>12</v>
      </c>
      <c r="B16" s="16">
        <f>+B14-B15</f>
        <v>2168.4</v>
      </c>
      <c r="C16" s="8">
        <v>1786</v>
      </c>
      <c r="D16" s="9">
        <f>+D14-D15</f>
        <v>1326</v>
      </c>
    </row>
    <row r="17" spans="1:4" x14ac:dyDescent="0.25">
      <c r="B17" s="37"/>
    </row>
    <row r="18" spans="1:4" x14ac:dyDescent="0.25">
      <c r="A18" s="29" t="s">
        <v>60</v>
      </c>
      <c r="B18" s="38">
        <v>2017</v>
      </c>
      <c r="C18" s="31">
        <v>2016</v>
      </c>
      <c r="D18" s="30">
        <v>2015</v>
      </c>
    </row>
    <row r="19" spans="1:4" x14ac:dyDescent="0.25">
      <c r="A19" s="24" t="s">
        <v>14</v>
      </c>
      <c r="B19" s="6">
        <v>20000</v>
      </c>
      <c r="C19" s="5">
        <v>18000</v>
      </c>
      <c r="D19" s="6">
        <v>16000</v>
      </c>
    </row>
    <row r="20" spans="1:4" x14ac:dyDescent="0.25">
      <c r="A20" s="25" t="s">
        <v>15</v>
      </c>
      <c r="B20" s="9">
        <v>5300</v>
      </c>
      <c r="C20" s="8">
        <v>4800</v>
      </c>
      <c r="D20" s="9">
        <v>4000</v>
      </c>
    </row>
    <row r="21" spans="1:4" x14ac:dyDescent="0.25">
      <c r="A21" s="28" t="s">
        <v>16</v>
      </c>
      <c r="B21" s="9">
        <f>B19-B20</f>
        <v>14700</v>
      </c>
      <c r="C21" s="9">
        <f t="shared" ref="C21:D21" si="1">C19-C20</f>
        <v>13200</v>
      </c>
      <c r="D21" s="9">
        <f t="shared" si="1"/>
        <v>12000</v>
      </c>
    </row>
    <row r="23" spans="1:4" x14ac:dyDescent="0.25">
      <c r="A23" s="48" t="s">
        <v>33</v>
      </c>
      <c r="B23" s="47">
        <v>2017</v>
      </c>
      <c r="C23" s="47">
        <v>2016</v>
      </c>
      <c r="D23" s="47">
        <v>2015</v>
      </c>
    </row>
    <row r="24" spans="1:4" x14ac:dyDescent="0.25">
      <c r="A24" s="49" t="s">
        <v>48</v>
      </c>
      <c r="B24" s="49"/>
      <c r="C24" s="49"/>
      <c r="D24" s="49"/>
    </row>
    <row r="25" spans="1:4" x14ac:dyDescent="0.25">
      <c r="A25" s="49" t="s">
        <v>53</v>
      </c>
      <c r="B25" s="49"/>
      <c r="C25" s="49"/>
      <c r="D25" s="49"/>
    </row>
    <row r="26" spans="1:4" x14ac:dyDescent="0.25">
      <c r="A26" s="49" t="s">
        <v>54</v>
      </c>
      <c r="B26" s="49"/>
      <c r="C26" s="49"/>
      <c r="D26" s="49"/>
    </row>
    <row r="27" spans="1:4" x14ac:dyDescent="0.25">
      <c r="A27" s="50" t="s">
        <v>49</v>
      </c>
      <c r="B27" s="49"/>
      <c r="C27" s="49"/>
      <c r="D27" s="49"/>
    </row>
    <row r="28" spans="1:4" x14ac:dyDescent="0.25">
      <c r="A28" s="49" t="s">
        <v>50</v>
      </c>
      <c r="B28" s="49"/>
      <c r="C28" s="49"/>
      <c r="D28" s="49"/>
    </row>
    <row r="29" spans="1:4" x14ac:dyDescent="0.25">
      <c r="A29" s="50" t="s">
        <v>51</v>
      </c>
      <c r="B29" s="49"/>
      <c r="C29" s="49"/>
      <c r="D29" s="49"/>
    </row>
    <row r="30" spans="1:4" x14ac:dyDescent="0.25">
      <c r="A30" s="50" t="s">
        <v>52</v>
      </c>
      <c r="B30" s="49"/>
      <c r="C30" s="49"/>
      <c r="D30" s="49"/>
    </row>
    <row r="31" spans="1:4" x14ac:dyDescent="0.25">
      <c r="A31" s="32"/>
      <c r="B31" s="32"/>
      <c r="C31" s="32"/>
      <c r="D31" s="32"/>
    </row>
    <row r="32" spans="1:4" x14ac:dyDescent="0.25">
      <c r="A32" s="48" t="s">
        <v>33</v>
      </c>
      <c r="B32" s="47">
        <v>2017</v>
      </c>
      <c r="C32" s="47">
        <v>2016</v>
      </c>
      <c r="D32" s="47">
        <v>2015</v>
      </c>
    </row>
    <row r="33" spans="1:4" x14ac:dyDescent="0.25">
      <c r="A33" s="49" t="s">
        <v>34</v>
      </c>
      <c r="B33" s="49"/>
      <c r="C33" s="49"/>
      <c r="D33" s="49"/>
    </row>
    <row r="34" spans="1:4" x14ac:dyDescent="0.25">
      <c r="A34" s="49" t="s">
        <v>35</v>
      </c>
      <c r="B34" s="49"/>
      <c r="C34" s="49"/>
      <c r="D34" s="49"/>
    </row>
    <row r="35" spans="1:4" x14ac:dyDescent="0.25">
      <c r="A35" s="48" t="s">
        <v>36</v>
      </c>
      <c r="B35" s="47"/>
      <c r="C35" s="47"/>
      <c r="D35" s="47"/>
    </row>
    <row r="36" spans="1:4" x14ac:dyDescent="0.25">
      <c r="A36" s="49" t="s">
        <v>1</v>
      </c>
      <c r="B36" s="49"/>
      <c r="C36" s="49"/>
      <c r="D36" s="49"/>
    </row>
    <row r="37" spans="1:4" x14ac:dyDescent="0.25">
      <c r="A37" s="50" t="s">
        <v>44</v>
      </c>
      <c r="B37" s="49"/>
      <c r="C37" s="49"/>
      <c r="D37" s="49"/>
    </row>
    <row r="38" spans="1:4" x14ac:dyDescent="0.25">
      <c r="A38" s="49" t="s">
        <v>38</v>
      </c>
      <c r="B38" s="49"/>
      <c r="C38" s="49"/>
      <c r="D38" s="49"/>
    </row>
    <row r="39" spans="1:4" x14ac:dyDescent="0.25">
      <c r="A39" s="50" t="s">
        <v>47</v>
      </c>
      <c r="B39" s="49"/>
      <c r="C39" s="49"/>
      <c r="D39" s="49"/>
    </row>
    <row r="40" spans="1:4" x14ac:dyDescent="0.25">
      <c r="A40" s="50" t="s">
        <v>46</v>
      </c>
      <c r="B40" s="49"/>
      <c r="C40" s="49"/>
      <c r="D40" s="49"/>
    </row>
    <row r="41" spans="1:4" x14ac:dyDescent="0.25">
      <c r="A41" s="50" t="s">
        <v>45</v>
      </c>
      <c r="B41" s="49"/>
      <c r="C41" s="49"/>
      <c r="D41" s="49"/>
    </row>
  </sheetData>
  <mergeCells count="1">
    <mergeCell ref="A3:D3"/>
  </mergeCells>
  <pageMargins left="0.7" right="0.7" top="0.75" bottom="0.75" header="0.3" footer="0.3"/>
  <ignoredErrors>
    <ignoredError sqref="B15 D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7" workbookViewId="0"/>
  </sheetViews>
  <sheetFormatPr defaultRowHeight="15" x14ac:dyDescent="0.25"/>
  <cols>
    <col min="1" max="1" width="29.625" style="1" customWidth="1"/>
    <col min="2" max="16384" width="9" style="1"/>
  </cols>
  <sheetData>
    <row r="1" spans="1:4" ht="15.75" x14ac:dyDescent="0.25">
      <c r="A1" s="45" t="s">
        <v>30</v>
      </c>
    </row>
    <row r="3" spans="1:4" x14ac:dyDescent="0.25">
      <c r="A3" s="54" t="s">
        <v>17</v>
      </c>
      <c r="B3" s="55"/>
      <c r="C3" s="55"/>
      <c r="D3" s="56"/>
    </row>
    <row r="4" spans="1:4" x14ac:dyDescent="0.25">
      <c r="A4" s="39"/>
      <c r="B4" s="40">
        <v>2017</v>
      </c>
      <c r="C4" s="40">
        <v>2016</v>
      </c>
      <c r="D4" s="40">
        <v>2015</v>
      </c>
    </row>
    <row r="5" spans="1:4" x14ac:dyDescent="0.25">
      <c r="A5" s="24" t="s">
        <v>1</v>
      </c>
      <c r="B5" s="6">
        <v>14000</v>
      </c>
      <c r="C5" s="6">
        <v>12000</v>
      </c>
      <c r="D5" s="6">
        <v>10000</v>
      </c>
    </row>
    <row r="6" spans="1:4" x14ac:dyDescent="0.25">
      <c r="A6" s="25" t="s">
        <v>2</v>
      </c>
      <c r="B6" s="9">
        <v>7900</v>
      </c>
      <c r="C6" s="9">
        <v>6600</v>
      </c>
      <c r="D6" s="9">
        <v>5400</v>
      </c>
    </row>
    <row r="7" spans="1:4" x14ac:dyDescent="0.25">
      <c r="A7" s="26" t="s">
        <v>3</v>
      </c>
      <c r="B7" s="11">
        <f>+B5-B6</f>
        <v>6100</v>
      </c>
      <c r="C7" s="11">
        <f>+C5-C6</f>
        <v>5400</v>
      </c>
      <c r="D7" s="11">
        <f>+D5-D6</f>
        <v>4600</v>
      </c>
    </row>
    <row r="8" spans="1:4" x14ac:dyDescent="0.25">
      <c r="A8" s="25" t="s">
        <v>18</v>
      </c>
      <c r="B8" s="9">
        <v>280</v>
      </c>
      <c r="C8" s="9">
        <v>240</v>
      </c>
      <c r="D8" s="9">
        <v>200</v>
      </c>
    </row>
    <row r="9" spans="1:4" x14ac:dyDescent="0.25">
      <c r="A9" s="41" t="s">
        <v>19</v>
      </c>
      <c r="B9" s="42">
        <f>B7-B8</f>
        <v>5820</v>
      </c>
      <c r="C9" s="42">
        <f t="shared" ref="C9:D9" si="0">C7-C8</f>
        <v>5160</v>
      </c>
      <c r="D9" s="6">
        <f t="shared" si="0"/>
        <v>4400</v>
      </c>
    </row>
    <row r="10" spans="1:4" x14ac:dyDescent="0.25">
      <c r="A10" s="25" t="s">
        <v>20</v>
      </c>
      <c r="B10" s="43">
        <v>500</v>
      </c>
      <c r="C10" s="43">
        <v>450</v>
      </c>
      <c r="D10" s="9">
        <v>400</v>
      </c>
    </row>
    <row r="11" spans="1:4" x14ac:dyDescent="0.25">
      <c r="A11" s="27" t="s">
        <v>21</v>
      </c>
      <c r="B11" s="44">
        <f>B9-B10</f>
        <v>5320</v>
      </c>
      <c r="C11" s="44">
        <f t="shared" ref="C11:D11" si="1">C9-C10</f>
        <v>4710</v>
      </c>
      <c r="D11" s="6">
        <f t="shared" si="1"/>
        <v>4000</v>
      </c>
    </row>
    <row r="12" spans="1:4" x14ac:dyDescent="0.25">
      <c r="A12" s="25" t="s">
        <v>22</v>
      </c>
      <c r="B12" s="43">
        <v>3320</v>
      </c>
      <c r="C12" s="43">
        <v>3130</v>
      </c>
      <c r="D12" s="9">
        <v>2900</v>
      </c>
    </row>
    <row r="13" spans="1:4" x14ac:dyDescent="0.25">
      <c r="A13" s="26" t="s">
        <v>6</v>
      </c>
      <c r="B13" s="44">
        <f>B11-B12</f>
        <v>2000</v>
      </c>
      <c r="C13" s="44">
        <f t="shared" ref="C13:D13" si="2">C11-C12</f>
        <v>1580</v>
      </c>
      <c r="D13" s="6">
        <f t="shared" si="2"/>
        <v>1100</v>
      </c>
    </row>
    <row r="14" spans="1:4" x14ac:dyDescent="0.25">
      <c r="A14" s="25" t="s">
        <v>7</v>
      </c>
      <c r="B14" s="9">
        <v>550</v>
      </c>
      <c r="C14" s="9">
        <v>450</v>
      </c>
      <c r="D14" s="9">
        <v>300</v>
      </c>
    </row>
    <row r="15" spans="1:4" x14ac:dyDescent="0.25">
      <c r="A15" s="26" t="s">
        <v>32</v>
      </c>
      <c r="B15" s="11">
        <f>B13-B14</f>
        <v>1450</v>
      </c>
      <c r="C15" s="11">
        <f t="shared" ref="C15:D15" si="3">C13-C14</f>
        <v>1130</v>
      </c>
      <c r="D15" s="11">
        <f t="shared" si="3"/>
        <v>800</v>
      </c>
    </row>
    <row r="16" spans="1:4" x14ac:dyDescent="0.25">
      <c r="A16" s="25" t="s">
        <v>9</v>
      </c>
      <c r="B16" s="9">
        <v>180</v>
      </c>
      <c r="C16" s="9">
        <v>200</v>
      </c>
      <c r="D16" s="9">
        <v>190</v>
      </c>
    </row>
    <row r="17" spans="1:4" x14ac:dyDescent="0.25">
      <c r="A17" s="26" t="s">
        <v>10</v>
      </c>
      <c r="B17" s="11">
        <f>B15-B16</f>
        <v>1270</v>
      </c>
      <c r="C17" s="11">
        <f t="shared" ref="C17:D17" si="4">C15-C16</f>
        <v>930</v>
      </c>
      <c r="D17" s="11">
        <f t="shared" si="4"/>
        <v>610</v>
      </c>
    </row>
    <row r="18" spans="1:4" x14ac:dyDescent="0.25">
      <c r="A18" s="25" t="s">
        <v>11</v>
      </c>
      <c r="B18" s="9">
        <v>279</v>
      </c>
      <c r="C18" s="9">
        <v>205</v>
      </c>
      <c r="D18" s="9">
        <v>134</v>
      </c>
    </row>
    <row r="19" spans="1:4" x14ac:dyDescent="0.25">
      <c r="A19" s="28" t="s">
        <v>12</v>
      </c>
      <c r="B19" s="9">
        <f>B17-B18</f>
        <v>991</v>
      </c>
      <c r="C19" s="9">
        <f t="shared" ref="C19:D19" si="5">C17-C18</f>
        <v>725</v>
      </c>
      <c r="D19" s="9">
        <f t="shared" si="5"/>
        <v>476</v>
      </c>
    </row>
    <row r="21" spans="1:4" x14ac:dyDescent="0.25">
      <c r="A21" s="48" t="s">
        <v>33</v>
      </c>
      <c r="B21" s="47">
        <v>2017</v>
      </c>
      <c r="C21" s="47">
        <v>2016</v>
      </c>
      <c r="D21" s="47">
        <v>2015</v>
      </c>
    </row>
    <row r="22" spans="1:4" x14ac:dyDescent="0.25">
      <c r="A22" s="49" t="s">
        <v>34</v>
      </c>
      <c r="B22" s="49"/>
      <c r="C22" s="49"/>
      <c r="D22" s="49"/>
    </row>
    <row r="23" spans="1:4" x14ac:dyDescent="0.25">
      <c r="A23" s="49" t="s">
        <v>35</v>
      </c>
      <c r="B23" s="49"/>
      <c r="C23" s="49"/>
      <c r="D23" s="49"/>
    </row>
    <row r="24" spans="1:4" x14ac:dyDescent="0.25">
      <c r="A24" s="49" t="s">
        <v>55</v>
      </c>
      <c r="B24" s="49"/>
      <c r="C24" s="49"/>
      <c r="D24" s="49"/>
    </row>
    <row r="25" spans="1:4" x14ac:dyDescent="0.25">
      <c r="A25" s="48" t="s">
        <v>36</v>
      </c>
      <c r="B25" s="47"/>
      <c r="C25" s="47"/>
      <c r="D25" s="47"/>
    </row>
    <row r="26" spans="1:4" x14ac:dyDescent="0.25">
      <c r="A26" s="49" t="s">
        <v>1</v>
      </c>
      <c r="B26" s="49"/>
      <c r="C26" s="49"/>
      <c r="D26" s="49"/>
    </row>
    <row r="27" spans="1:4" x14ac:dyDescent="0.25">
      <c r="A27" s="50" t="s">
        <v>37</v>
      </c>
      <c r="B27" s="49"/>
      <c r="C27" s="49"/>
      <c r="D27" s="49"/>
    </row>
    <row r="28" spans="1:4" x14ac:dyDescent="0.25">
      <c r="A28" s="50" t="s">
        <v>56</v>
      </c>
      <c r="B28" s="49"/>
      <c r="C28" s="49"/>
      <c r="D28" s="49"/>
    </row>
    <row r="29" spans="1:4" x14ac:dyDescent="0.25">
      <c r="A29" s="49" t="s">
        <v>57</v>
      </c>
      <c r="B29" s="49"/>
      <c r="C29" s="49"/>
      <c r="D29" s="49"/>
    </row>
    <row r="30" spans="1:4" x14ac:dyDescent="0.25">
      <c r="A30" s="50" t="s">
        <v>58</v>
      </c>
      <c r="B30" s="49"/>
      <c r="C30" s="49"/>
      <c r="D30" s="49"/>
    </row>
    <row r="31" spans="1:4" x14ac:dyDescent="0.25">
      <c r="A31" s="50" t="s">
        <v>59</v>
      </c>
      <c r="B31" s="49"/>
      <c r="C31" s="49"/>
      <c r="D31" s="49"/>
    </row>
    <row r="32" spans="1:4" x14ac:dyDescent="0.25">
      <c r="A32" s="50" t="s">
        <v>45</v>
      </c>
      <c r="B32" s="49"/>
      <c r="C32" s="49"/>
      <c r="D32" s="49"/>
    </row>
  </sheetData>
  <mergeCells count="1"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5" x14ac:dyDescent="0.25"/>
  <cols>
    <col min="1" max="1" width="29.75" style="1" bestFit="1" customWidth="1"/>
    <col min="2" max="16384" width="9" style="1"/>
  </cols>
  <sheetData>
    <row r="1" spans="1:4" ht="15.75" x14ac:dyDescent="0.25">
      <c r="A1" s="45" t="s">
        <v>29</v>
      </c>
    </row>
    <row r="3" spans="1:4" x14ac:dyDescent="0.25">
      <c r="A3" s="54" t="s">
        <v>17</v>
      </c>
      <c r="B3" s="55"/>
      <c r="C3" s="55"/>
      <c r="D3" s="56"/>
    </row>
    <row r="4" spans="1:4" x14ac:dyDescent="0.25">
      <c r="A4" s="39"/>
      <c r="B4" s="40">
        <v>2017</v>
      </c>
      <c r="C4" s="40">
        <v>2016</v>
      </c>
      <c r="D4" s="40">
        <v>2015</v>
      </c>
    </row>
    <row r="5" spans="1:4" x14ac:dyDescent="0.25">
      <c r="A5" s="24" t="s">
        <v>1</v>
      </c>
      <c r="B5" s="6">
        <v>21000</v>
      </c>
      <c r="C5" s="6">
        <v>18000</v>
      </c>
      <c r="D5" s="6">
        <v>16000</v>
      </c>
    </row>
    <row r="6" spans="1:4" x14ac:dyDescent="0.25">
      <c r="A6" s="25" t="s">
        <v>2</v>
      </c>
      <c r="B6" s="9">
        <v>11600</v>
      </c>
      <c r="C6" s="9">
        <v>9400</v>
      </c>
      <c r="D6" s="9">
        <v>8100</v>
      </c>
    </row>
    <row r="7" spans="1:4" x14ac:dyDescent="0.25">
      <c r="A7" s="26" t="s">
        <v>3</v>
      </c>
      <c r="B7" s="11">
        <f>+B5-B6</f>
        <v>9400</v>
      </c>
      <c r="C7" s="11">
        <f>+C5-C6</f>
        <v>8600</v>
      </c>
      <c r="D7" s="11">
        <f>+D5-D6</f>
        <v>7900</v>
      </c>
    </row>
    <row r="8" spans="1:4" x14ac:dyDescent="0.25">
      <c r="A8" s="25" t="s">
        <v>18</v>
      </c>
      <c r="B8" s="9">
        <f>0.03*B5</f>
        <v>630</v>
      </c>
      <c r="C8" s="9">
        <f>0.025*C5</f>
        <v>450</v>
      </c>
      <c r="D8" s="9">
        <f t="shared" ref="D8" si="0">0.02*D5</f>
        <v>320</v>
      </c>
    </row>
    <row r="9" spans="1:4" x14ac:dyDescent="0.25">
      <c r="A9" s="41" t="s">
        <v>19</v>
      </c>
      <c r="B9" s="42">
        <f>B7-B8</f>
        <v>8770</v>
      </c>
      <c r="C9" s="42">
        <f t="shared" ref="C9:D9" si="1">C7-C8</f>
        <v>8150</v>
      </c>
      <c r="D9" s="6">
        <f t="shared" si="1"/>
        <v>7580</v>
      </c>
    </row>
    <row r="10" spans="1:4" x14ac:dyDescent="0.25">
      <c r="A10" s="25" t="s">
        <v>20</v>
      </c>
      <c r="B10" s="43">
        <v>400</v>
      </c>
      <c r="C10" s="43">
        <v>380</v>
      </c>
      <c r="D10" s="9">
        <v>360</v>
      </c>
    </row>
    <row r="11" spans="1:4" x14ac:dyDescent="0.25">
      <c r="A11" s="27" t="s">
        <v>21</v>
      </c>
      <c r="B11" s="44">
        <f>B9-B10</f>
        <v>8370</v>
      </c>
      <c r="C11" s="44">
        <f t="shared" ref="C11:D11" si="2">C9-C10</f>
        <v>7770</v>
      </c>
      <c r="D11" s="6">
        <f t="shared" si="2"/>
        <v>7220</v>
      </c>
    </row>
    <row r="12" spans="1:4" x14ac:dyDescent="0.25">
      <c r="A12" s="25" t="s">
        <v>22</v>
      </c>
      <c r="B12" s="43">
        <v>5500</v>
      </c>
      <c r="C12" s="43">
        <v>4870</v>
      </c>
      <c r="D12" s="9">
        <v>4570</v>
      </c>
    </row>
    <row r="13" spans="1:4" x14ac:dyDescent="0.25">
      <c r="A13" s="26" t="s">
        <v>6</v>
      </c>
      <c r="B13" s="44">
        <f>B11-B12</f>
        <v>2870</v>
      </c>
      <c r="C13" s="44">
        <f t="shared" ref="C13:D13" si="3">C11-C12</f>
        <v>2900</v>
      </c>
      <c r="D13" s="6">
        <f t="shared" si="3"/>
        <v>2650</v>
      </c>
    </row>
    <row r="14" spans="1:4" x14ac:dyDescent="0.25">
      <c r="A14" s="25" t="s">
        <v>7</v>
      </c>
      <c r="B14" s="9">
        <v>800</v>
      </c>
      <c r="C14" s="9">
        <v>650</v>
      </c>
      <c r="D14" s="9">
        <v>450</v>
      </c>
    </row>
    <row r="15" spans="1:4" x14ac:dyDescent="0.25">
      <c r="A15" s="26" t="s">
        <v>32</v>
      </c>
      <c r="B15" s="11">
        <f>B13-B14</f>
        <v>2070</v>
      </c>
      <c r="C15" s="11">
        <f t="shared" ref="C15:D15" si="4">C13-C14</f>
        <v>2250</v>
      </c>
      <c r="D15" s="11">
        <f t="shared" si="4"/>
        <v>2200</v>
      </c>
    </row>
    <row r="16" spans="1:4" x14ac:dyDescent="0.25">
      <c r="A16" s="25" t="s">
        <v>9</v>
      </c>
      <c r="B16" s="9">
        <v>270</v>
      </c>
      <c r="C16" s="9">
        <v>300</v>
      </c>
      <c r="D16" s="9">
        <v>270</v>
      </c>
    </row>
    <row r="17" spans="1:4" x14ac:dyDescent="0.25">
      <c r="A17" s="26" t="s">
        <v>10</v>
      </c>
      <c r="B17" s="11">
        <f>B15-B16</f>
        <v>1800</v>
      </c>
      <c r="C17" s="11">
        <f t="shared" ref="C17:D17" si="5">C15-C16</f>
        <v>1950</v>
      </c>
      <c r="D17" s="11">
        <f t="shared" si="5"/>
        <v>1930</v>
      </c>
    </row>
    <row r="18" spans="1:4" x14ac:dyDescent="0.25">
      <c r="A18" s="25" t="s">
        <v>11</v>
      </c>
      <c r="B18" s="9">
        <v>396</v>
      </c>
      <c r="C18" s="9">
        <v>429</v>
      </c>
      <c r="D18" s="9">
        <v>425</v>
      </c>
    </row>
    <row r="19" spans="1:4" x14ac:dyDescent="0.25">
      <c r="A19" s="28" t="s">
        <v>12</v>
      </c>
      <c r="B19" s="9">
        <f>B17-B18</f>
        <v>1404</v>
      </c>
      <c r="C19" s="9">
        <f t="shared" ref="C19:D19" si="6">C17-C18</f>
        <v>1521</v>
      </c>
      <c r="D19" s="9">
        <f t="shared" si="6"/>
        <v>1505</v>
      </c>
    </row>
    <row r="21" spans="1:4" x14ac:dyDescent="0.25">
      <c r="A21" s="48" t="s">
        <v>33</v>
      </c>
      <c r="B21" s="47">
        <v>2017</v>
      </c>
      <c r="C21" s="47">
        <v>2016</v>
      </c>
      <c r="D21" s="47">
        <v>2015</v>
      </c>
    </row>
    <row r="22" spans="1:4" x14ac:dyDescent="0.25">
      <c r="A22" s="49" t="s">
        <v>34</v>
      </c>
      <c r="B22" s="49"/>
      <c r="C22" s="49"/>
      <c r="D22" s="49"/>
    </row>
    <row r="23" spans="1:4" x14ac:dyDescent="0.25">
      <c r="A23" s="49" t="s">
        <v>35</v>
      </c>
      <c r="B23" s="49"/>
      <c r="C23" s="49"/>
      <c r="D23" s="49"/>
    </row>
    <row r="24" spans="1:4" x14ac:dyDescent="0.25">
      <c r="A24" s="49" t="s">
        <v>55</v>
      </c>
      <c r="B24" s="49"/>
      <c r="C24" s="49"/>
      <c r="D24" s="49"/>
    </row>
    <row r="25" spans="1:4" x14ac:dyDescent="0.25">
      <c r="A25" s="48" t="s">
        <v>36</v>
      </c>
      <c r="B25" s="47"/>
      <c r="C25" s="47"/>
      <c r="D25" s="47"/>
    </row>
    <row r="26" spans="1:4" x14ac:dyDescent="0.25">
      <c r="A26" s="49" t="s">
        <v>1</v>
      </c>
      <c r="B26" s="49"/>
      <c r="C26" s="49"/>
      <c r="D26" s="49"/>
    </row>
    <row r="27" spans="1:4" x14ac:dyDescent="0.25">
      <c r="A27" s="50" t="s">
        <v>37</v>
      </c>
      <c r="B27" s="49"/>
      <c r="C27" s="49"/>
      <c r="D27" s="49"/>
    </row>
    <row r="28" spans="1:4" x14ac:dyDescent="0.25">
      <c r="A28" s="50" t="s">
        <v>56</v>
      </c>
      <c r="B28" s="49"/>
      <c r="C28" s="49"/>
      <c r="D28" s="49"/>
    </row>
    <row r="29" spans="1:4" x14ac:dyDescent="0.25">
      <c r="A29" s="49" t="s">
        <v>57</v>
      </c>
      <c r="B29" s="49"/>
      <c r="C29" s="49"/>
      <c r="D29" s="49"/>
    </row>
    <row r="30" spans="1:4" x14ac:dyDescent="0.25">
      <c r="A30" s="50" t="s">
        <v>58</v>
      </c>
      <c r="B30" s="49"/>
      <c r="C30" s="49"/>
      <c r="D30" s="49"/>
    </row>
    <row r="31" spans="1:4" x14ac:dyDescent="0.25">
      <c r="A31" s="50" t="s">
        <v>59</v>
      </c>
      <c r="B31" s="49"/>
      <c r="C31" s="49"/>
      <c r="D31" s="49"/>
    </row>
    <row r="32" spans="1:4" x14ac:dyDescent="0.25">
      <c r="A32" s="50" t="s">
        <v>45</v>
      </c>
      <c r="B32" s="49"/>
      <c r="C32" s="49"/>
      <c r="D32" s="49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Opgave 12.1</vt:lpstr>
      <vt:lpstr>Opgave 12.2</vt:lpstr>
      <vt:lpstr>Opgave 12.3</vt:lpstr>
      <vt:lpstr>Opgave 12.4</vt:lpstr>
      <vt:lpstr>Opgave 12.5</vt:lpstr>
      <vt:lpstr>Opgave 12.6</vt:lpstr>
      <vt:lpstr>Opgave 12.7</vt:lpstr>
      <vt:lpstr>Opgave 12.8</vt:lpstr>
      <vt:lpstr>Opgave 12.9</vt:lpstr>
    </vt:vector>
  </TitlesOfParts>
  <Company>IBC International Business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Afdelingen</dc:creator>
  <cp:lastModifiedBy>Claus Mønsted (CM - Pers. - TM - KN)</cp:lastModifiedBy>
  <dcterms:created xsi:type="dcterms:W3CDTF">2014-11-20T09:46:15Z</dcterms:created>
  <dcterms:modified xsi:type="dcterms:W3CDTF">2017-08-20T19:38:08Z</dcterms:modified>
</cp:coreProperties>
</file>