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-435" windowWidth="24240" windowHeight="13740"/>
  </bookViews>
  <sheets>
    <sheet name="Opgave 10.2" sheetId="1" r:id="rId1"/>
    <sheet name="Opgave 10.3" sheetId="3" r:id="rId2"/>
    <sheet name="Opgave 10.4" sheetId="4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4" l="1"/>
  <c r="H35" i="4"/>
  <c r="H36" i="4"/>
  <c r="H37" i="4"/>
  <c r="G35" i="4"/>
  <c r="G36" i="4"/>
  <c r="G23" i="4"/>
  <c r="G25" i="4"/>
  <c r="G37" i="4"/>
  <c r="D24" i="4"/>
  <c r="D29" i="4"/>
  <c r="D37" i="4"/>
  <c r="C24" i="4"/>
  <c r="C29" i="4"/>
  <c r="C37" i="4"/>
  <c r="E8" i="4"/>
  <c r="E11" i="4"/>
  <c r="E14" i="4"/>
  <c r="E16" i="4"/>
  <c r="D8" i="4"/>
  <c r="D11" i="4"/>
  <c r="D14" i="4"/>
  <c r="D16" i="4"/>
  <c r="D7" i="3"/>
  <c r="E7" i="3"/>
  <c r="D10" i="3"/>
  <c r="E10" i="3"/>
  <c r="D12" i="3"/>
  <c r="E12" i="3"/>
  <c r="D15" i="3"/>
  <c r="E15" i="3"/>
  <c r="D17" i="3"/>
  <c r="E17" i="3"/>
  <c r="C25" i="3"/>
  <c r="D25" i="3"/>
  <c r="G25" i="3"/>
  <c r="H25" i="3"/>
  <c r="C30" i="3"/>
  <c r="D30" i="3"/>
  <c r="G35" i="3"/>
  <c r="H35" i="3"/>
  <c r="G36" i="3"/>
  <c r="H36" i="3"/>
  <c r="C37" i="3"/>
  <c r="D37" i="3"/>
  <c r="G37" i="3"/>
  <c r="H37" i="3"/>
  <c r="G34" i="1"/>
  <c r="G33" i="1"/>
  <c r="G35" i="1"/>
  <c r="G36" i="1"/>
  <c r="C30" i="1"/>
  <c r="D11" i="1"/>
  <c r="D9" i="1"/>
  <c r="D8" i="1"/>
  <c r="D6" i="1"/>
  <c r="D5" i="1"/>
  <c r="D7" i="1"/>
  <c r="D10" i="1"/>
  <c r="D12" i="1"/>
  <c r="D15" i="1"/>
  <c r="D17" i="1"/>
  <c r="G24" i="1"/>
  <c r="G25" i="1"/>
  <c r="H35" i="1"/>
  <c r="H36" i="1"/>
  <c r="H25" i="1"/>
  <c r="H37" i="1"/>
  <c r="D30" i="1"/>
  <c r="D37" i="1"/>
  <c r="D23" i="1"/>
  <c r="C23" i="1"/>
  <c r="C25" i="1"/>
  <c r="E7" i="1"/>
  <c r="E10" i="1"/>
  <c r="E12" i="1"/>
  <c r="E15" i="1"/>
  <c r="E17" i="1"/>
  <c r="G37" i="1"/>
  <c r="C37" i="1"/>
</calcChain>
</file>

<file path=xl/sharedStrings.xml><?xml version="1.0" encoding="utf-8"?>
<sst xmlns="http://schemas.openxmlformats.org/spreadsheetml/2006/main" count="216" uniqueCount="62">
  <si>
    <t>Note</t>
  </si>
  <si>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</si>
  <si>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</si>
  <si>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</si>
  <si>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</si>
  <si>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</si>
  <si>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</si>
  <si>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- Afskrivninger</t>
  </si>
  <si>
    <t>Resultat før finansielle poster</t>
  </si>
  <si>
    <t>+ Finansielle indtægter</t>
  </si>
  <si>
    <t>- Finansielle omkostninger</t>
  </si>
  <si>
    <t>Resultat før skat</t>
  </si>
  <si>
    <t>- Skat af årets resultat</t>
  </si>
  <si>
    <t>Resultat</t>
  </si>
  <si>
    <t>Inventar og driftsmateriel</t>
  </si>
  <si>
    <t xml:space="preserve">Biler </t>
  </si>
  <si>
    <t>EGENKAPITAL</t>
  </si>
  <si>
    <t>ANLÆGSAKTIVER</t>
  </si>
  <si>
    <t>Anpartskapital</t>
  </si>
  <si>
    <t>Reserver</t>
  </si>
  <si>
    <t>HENSÆTTELSER</t>
  </si>
  <si>
    <t>Udskudt skat</t>
  </si>
  <si>
    <t>GÆLDSFORPLIGTELSER</t>
  </si>
  <si>
    <t>Langfristet gæld</t>
  </si>
  <si>
    <t>Kortfristet gæld:</t>
  </si>
  <si>
    <t>Afdrag på langfristet gæld</t>
  </si>
  <si>
    <t>Kassekredit</t>
  </si>
  <si>
    <t>Anden kortfristet gæld</t>
  </si>
  <si>
    <t>Gældsforpligtelser i alt</t>
  </si>
  <si>
    <t>Passiver i alt</t>
  </si>
  <si>
    <t>Aktiver i alt</t>
  </si>
  <si>
    <t>OMSÆTNINGSAKTIVER</t>
  </si>
  <si>
    <t>Varelager</t>
  </si>
  <si>
    <t>Likvide beholdninger</t>
  </si>
  <si>
    <t>Resultatopgørelse for 2010 i 1.000 kr.</t>
  </si>
  <si>
    <t>Aktiver</t>
  </si>
  <si>
    <t>Passiver</t>
  </si>
  <si>
    <t>Inventar af driftsmateriel</t>
  </si>
  <si>
    <t>Tilgodehavender fra salg af varer</t>
  </si>
  <si>
    <t>AKTIVER I ALT</t>
  </si>
  <si>
    <t xml:space="preserve">Reserver </t>
  </si>
  <si>
    <t>Leverandører af varer</t>
  </si>
  <si>
    <t>PASSIVER I ALT</t>
  </si>
  <si>
    <t>Tilgodehavender fra salg</t>
  </si>
  <si>
    <t>Opgave 10.2</t>
  </si>
  <si>
    <t>Balance pr. 31.12.2015 i kr. 1.000</t>
  </si>
  <si>
    <t>Gennemsnitlig balance i kr. 1.000</t>
  </si>
  <si>
    <t>Opgave 10.3</t>
  </si>
  <si>
    <t>Opgave 10.4</t>
  </si>
  <si>
    <t>- Produktionsomkostninger</t>
  </si>
  <si>
    <t>Bruttoresultat</t>
  </si>
  <si>
    <t>- Distributionsomkostninger</t>
  </si>
  <si>
    <t>- Administrationsomkostninger</t>
  </si>
  <si>
    <t>Materielle anlægsaktiver</t>
  </si>
  <si>
    <t>Finansielle anlægsaktiver</t>
  </si>
  <si>
    <t>Aktiekapital</t>
  </si>
  <si>
    <t>Overført overskud</t>
  </si>
  <si>
    <t>Varelagre</t>
  </si>
  <si>
    <t>Anlægsaktiver i alt</t>
  </si>
  <si>
    <t>Omsætningsaktiver i alt</t>
  </si>
  <si>
    <t>Egenkapital i alt</t>
  </si>
  <si>
    <t>Kortfristet gæld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</si>
</sst>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/>
    <xf numFmtId="0" fontId="5" fillId="0" borderId="0" xfId="0" applyFont="1"/>
    <xf numFmtId="3" fontId="1" fillId="0" borderId="1" xfId="0" applyNumberFormat="1" applyFont="1" applyBorder="1" applyAlignment="1">
      <alignment horizontal="right" indent="2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7" fillId="0" borderId="1" xfId="0" applyFont="1" applyBorder="1"/>
    <xf numFmtId="0" fontId="6" fillId="3" borderId="1" xfId="0" applyFont="1" applyFill="1" applyBorder="1" applyAlignment="1">
      <alignment horizontal="center"/>
    </xf>
    <xf numFmtId="0" fontId="9" fillId="0" borderId="5" xfId="0" applyFont="1" applyBorder="1"/>
    <xf numFmtId="0" fontId="10" fillId="0" borderId="6" xfId="0" applyFont="1" applyBorder="1"/>
    <xf numFmtId="0" fontId="9" fillId="0" borderId="6" xfId="0" applyFont="1" applyBorder="1"/>
    <xf numFmtId="3" fontId="11" fillId="0" borderId="6" xfId="0" applyNumberFormat="1" applyFont="1" applyBorder="1" applyAlignment="1">
      <alignment horizontal="right" indent="2"/>
    </xf>
    <xf numFmtId="0" fontId="11" fillId="0" borderId="5" xfId="0" applyFont="1" applyBorder="1"/>
    <xf numFmtId="0" fontId="11" fillId="0" borderId="6" xfId="0" applyFont="1" applyBorder="1"/>
    <xf numFmtId="0" fontId="10" fillId="0" borderId="5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" fillId="0" borderId="1" xfId="0" applyFont="1" applyBorder="1" applyAlignment="1"/>
    <xf numFmtId="0" fontId="11" fillId="0" borderId="1" xfId="0" applyFont="1" applyBorder="1"/>
    <xf numFmtId="3" fontId="11" fillId="0" borderId="1" xfId="0" applyNumberFormat="1" applyFont="1" applyBorder="1" applyAlignment="1">
      <alignment horizontal="right" indent="2"/>
    </xf>
    <xf numFmtId="0" fontId="6" fillId="0" borderId="1" xfId="0" quotePrefix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55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19" sqref="A19:H19"/>
    </sheetView>
  </sheetViews>
  <sheetFormatPr defaultColWidth="8.875" defaultRowHeight="15.75" x14ac:dyDescent="0.25"/>
  <cols>
    <col min="1" max="1" width="4.125" style="9" customWidth="1"/>
    <col min="2" max="2" width="19.375" style="9" customWidth="1"/>
    <col min="3" max="5" width="6.375" style="9" customWidth="1"/>
    <col min="6" max="6" width="18.125" style="9" customWidth="1"/>
    <col min="7" max="8" width="6.375" style="9" customWidth="1"/>
    <col min="9" max="9" width="7.625" style="9" customWidth="1"/>
    <col min="10" max="10" width="26.625" style="9" customWidth="1"/>
    <col min="11" max="11" width="11.625" style="9" customWidth="1"/>
    <col min="12" max="12" width="26.625" style="9" customWidth="1"/>
    <col min="13" max="13" width="11.625" style="9" customWidth="1"/>
    <col min="14" max="16384" width="8.875" style="9"/>
  </cols>
  <sheetData>
    <row r="1" spans="1:8" x14ac:dyDescent="0.25">
      <c r="A1" s="3" t="s">
        <v>44</v>
      </c>
    </row>
    <row r="2" spans="1:8" x14ac:dyDescent="0.25">
      <c r="B2" s="8"/>
      <c r="C2" s="8"/>
      <c r="D2" s="8"/>
      <c r="E2" s="8"/>
      <c r="F2" s="8"/>
      <c r="G2" s="8"/>
      <c r="H2" s="8"/>
    </row>
    <row r="3" spans="1:8" hidden="1" x14ac:dyDescent="0.25">
      <c r="A3" s="32" t="s">
        <v>34</v>
      </c>
      <c r="B3" s="32"/>
      <c r="C3" s="32"/>
      <c r="D3" s="32"/>
      <c r="E3" s="32"/>
      <c r="F3" s="8"/>
      <c r="G3" s="8"/>
      <c r="H3" s="8"/>
    </row>
    <row r="4" spans="1:8" hidden="1" x14ac:dyDescent="0.25">
      <c r="A4" s="10" t="s">
        <v>0</v>
      </c>
      <c r="B4" s="30"/>
      <c r="C4" s="31"/>
      <c r="D4" s="10">
        <v>2010</v>
      </c>
      <c r="E4" s="10">
        <v>2009</v>
      </c>
      <c r="F4" s="8"/>
      <c r="G4" s="8"/>
      <c r="H4" s="8"/>
    </row>
    <row r="5" spans="1:8" hidden="1" x14ac:dyDescent="0.25">
      <c r="A5" s="10"/>
      <c r="B5" s="29" t="s">
        <v>1</v>
      </c>
      <c r="C5" s="29"/>
      <c r="D5" s="11">
        <f>+E5*1.2</f>
        <v>29581.199999999997</v>
      </c>
      <c r="E5" s="11">
        <v>24651</v>
      </c>
      <c r="F5" s="8"/>
      <c r="G5" s="8"/>
      <c r="H5" s="8"/>
    </row>
    <row r="6" spans="1:8" hidden="1" x14ac:dyDescent="0.25">
      <c r="A6" s="10"/>
      <c r="B6" s="28" t="s">
        <v>2</v>
      </c>
      <c r="C6" s="28"/>
      <c r="D6" s="11">
        <f>+E6*1.18</f>
        <v>19034.579999999998</v>
      </c>
      <c r="E6" s="11">
        <v>16131</v>
      </c>
      <c r="F6" s="8"/>
      <c r="G6" s="8"/>
      <c r="H6" s="8"/>
    </row>
    <row r="7" spans="1:8" hidden="1" x14ac:dyDescent="0.25">
      <c r="A7" s="10"/>
      <c r="B7" s="29" t="s">
        <v>3</v>
      </c>
      <c r="C7" s="29"/>
      <c r="D7" s="11">
        <f>+D5-D6</f>
        <v>10546.619999999999</v>
      </c>
      <c r="E7" s="11">
        <f>+E5-E6</f>
        <v>8520</v>
      </c>
      <c r="F7" s="8"/>
      <c r="G7" s="8"/>
      <c r="H7" s="8"/>
    </row>
    <row r="8" spans="1:8" hidden="1" x14ac:dyDescent="0.25">
      <c r="A8" s="10">
        <v>1</v>
      </c>
      <c r="B8" s="28" t="s">
        <v>4</v>
      </c>
      <c r="C8" s="28"/>
      <c r="D8" s="11">
        <f>+E8*1.15</f>
        <v>4522.95</v>
      </c>
      <c r="E8" s="11">
        <v>3933</v>
      </c>
      <c r="F8" s="8"/>
      <c r="G8" s="8"/>
      <c r="H8" s="8"/>
    </row>
    <row r="9" spans="1:8" hidden="1" x14ac:dyDescent="0.25">
      <c r="A9" s="10">
        <v>2</v>
      </c>
      <c r="B9" s="28" t="s">
        <v>5</v>
      </c>
      <c r="C9" s="28"/>
      <c r="D9" s="11">
        <f>+E9*1.18</f>
        <v>4312.8999999999996</v>
      </c>
      <c r="E9" s="11">
        <v>3655</v>
      </c>
      <c r="F9" s="8"/>
      <c r="G9" s="8"/>
      <c r="H9" s="8"/>
    </row>
    <row r="10" spans="1:8" hidden="1" x14ac:dyDescent="0.25">
      <c r="A10" s="10"/>
      <c r="B10" s="29" t="s">
        <v>6</v>
      </c>
      <c r="C10" s="29"/>
      <c r="D10" s="11">
        <f>+D7-D8-D9</f>
        <v>1710.7699999999995</v>
      </c>
      <c r="E10" s="11">
        <f>+E7-E8-E9</f>
        <v>932</v>
      </c>
      <c r="F10" s="8"/>
      <c r="G10" s="8"/>
      <c r="H10" s="8"/>
    </row>
    <row r="11" spans="1:8" hidden="1" x14ac:dyDescent="0.25">
      <c r="A11" s="10">
        <v>3</v>
      </c>
      <c r="B11" s="28" t="s">
        <v>7</v>
      </c>
      <c r="C11" s="28"/>
      <c r="D11" s="11">
        <f>+E11*1.25</f>
        <v>397.5</v>
      </c>
      <c r="E11" s="11">
        <v>318</v>
      </c>
      <c r="F11" s="8"/>
      <c r="G11" s="8"/>
      <c r="H11" s="8"/>
    </row>
    <row r="12" spans="1:8" hidden="1" x14ac:dyDescent="0.25">
      <c r="A12" s="10"/>
      <c r="B12" s="29" t="s">
        <v>8</v>
      </c>
      <c r="C12" s="29"/>
      <c r="D12" s="11">
        <f>+D10-D11</f>
        <v>1313.2699999999995</v>
      </c>
      <c r="E12" s="11">
        <f>+E10-E11</f>
        <v>614</v>
      </c>
      <c r="F12" s="8"/>
      <c r="G12" s="8"/>
      <c r="H12" s="8"/>
    </row>
    <row r="13" spans="1:8" hidden="1" x14ac:dyDescent="0.25">
      <c r="A13" s="10"/>
      <c r="B13" s="28" t="s">
        <v>9</v>
      </c>
      <c r="C13" s="28"/>
      <c r="D13" s="11">
        <v>3</v>
      </c>
      <c r="E13" s="11">
        <v>2</v>
      </c>
      <c r="F13" s="8"/>
      <c r="G13" s="8"/>
      <c r="H13" s="8"/>
    </row>
    <row r="14" spans="1:8" hidden="1" x14ac:dyDescent="0.25">
      <c r="A14" s="10"/>
      <c r="B14" s="28" t="s">
        <v>10</v>
      </c>
      <c r="C14" s="28"/>
      <c r="D14" s="11">
        <v>240</v>
      </c>
      <c r="E14" s="11">
        <v>216</v>
      </c>
      <c r="F14" s="8"/>
      <c r="G14" s="8"/>
      <c r="H14" s="8"/>
    </row>
    <row r="15" spans="1:8" hidden="1" x14ac:dyDescent="0.25">
      <c r="A15" s="10"/>
      <c r="B15" s="29" t="s">
        <v>11</v>
      </c>
      <c r="C15" s="29"/>
      <c r="D15" s="11">
        <f>+D12+D13-D14</f>
        <v>1076.2699999999995</v>
      </c>
      <c r="E15" s="11">
        <f>+E12+E13-E14</f>
        <v>400</v>
      </c>
      <c r="F15" s="8"/>
      <c r="G15" s="8"/>
      <c r="H15" s="8"/>
    </row>
    <row r="16" spans="1:8" hidden="1" x14ac:dyDescent="0.25">
      <c r="A16" s="10"/>
      <c r="B16" s="28" t="s">
        <v>12</v>
      </c>
      <c r="C16" s="28"/>
      <c r="D16" s="11">
        <v>224</v>
      </c>
      <c r="E16" s="11">
        <v>75</v>
      </c>
      <c r="F16" s="8"/>
      <c r="G16" s="8"/>
      <c r="H16" s="8"/>
    </row>
    <row r="17" spans="1:13" hidden="1" x14ac:dyDescent="0.25">
      <c r="A17" s="10"/>
      <c r="B17" s="29" t="s">
        <v>13</v>
      </c>
      <c r="C17" s="29"/>
      <c r="D17" s="11">
        <f>+D15-D16</f>
        <v>852.26999999999953</v>
      </c>
      <c r="E17" s="11">
        <f>+E15-E16</f>
        <v>325</v>
      </c>
      <c r="F17" s="8"/>
      <c r="G17" s="8"/>
      <c r="H17" s="8"/>
    </row>
    <row r="18" spans="1:13" hidden="1" x14ac:dyDescent="0.25">
      <c r="A18" s="8"/>
      <c r="B18" s="8"/>
      <c r="C18" s="8"/>
      <c r="D18" s="8"/>
      <c r="E18" s="8"/>
      <c r="F18" s="8"/>
      <c r="G18" s="8"/>
      <c r="H18" s="8"/>
    </row>
    <row r="19" spans="1:13" x14ac:dyDescent="0.25">
      <c r="A19" s="41" t="s">
        <v>45</v>
      </c>
      <c r="B19" s="42"/>
      <c r="C19" s="42"/>
      <c r="D19" s="42"/>
      <c r="E19" s="42"/>
      <c r="F19" s="42"/>
      <c r="G19" s="42"/>
      <c r="H19" s="43"/>
      <c r="J19" s="40" t="s">
        <v>46</v>
      </c>
      <c r="K19" s="40"/>
      <c r="L19" s="40"/>
      <c r="M19" s="40"/>
    </row>
    <row r="20" spans="1:13" x14ac:dyDescent="0.25">
      <c r="A20" s="36" t="s">
        <v>35</v>
      </c>
      <c r="B20" s="37"/>
      <c r="C20" s="37"/>
      <c r="D20" s="38"/>
      <c r="E20" s="36" t="s">
        <v>36</v>
      </c>
      <c r="F20" s="37"/>
      <c r="G20" s="37"/>
      <c r="H20" s="38"/>
      <c r="J20" s="1" t="s">
        <v>17</v>
      </c>
      <c r="K20" s="12"/>
      <c r="L20" s="1" t="s">
        <v>16</v>
      </c>
      <c r="M20" s="4"/>
    </row>
    <row r="21" spans="1:13" x14ac:dyDescent="0.25">
      <c r="A21" s="34"/>
      <c r="B21" s="35"/>
      <c r="C21" s="5">
        <v>2015</v>
      </c>
      <c r="D21" s="5">
        <v>2014</v>
      </c>
      <c r="E21" s="34"/>
      <c r="F21" s="35"/>
      <c r="G21" s="5">
        <v>2015</v>
      </c>
      <c r="H21" s="5">
        <v>2014</v>
      </c>
      <c r="J21" s="6" t="s">
        <v>37</v>
      </c>
      <c r="K21" s="4"/>
      <c r="L21" s="6" t="s">
        <v>18</v>
      </c>
      <c r="M21" s="4"/>
    </row>
    <row r="22" spans="1:13" x14ac:dyDescent="0.25">
      <c r="A22" s="39" t="s">
        <v>17</v>
      </c>
      <c r="B22" s="39"/>
      <c r="C22" s="7"/>
      <c r="D22" s="7"/>
      <c r="E22" s="39" t="s">
        <v>16</v>
      </c>
      <c r="F22" s="39"/>
      <c r="G22" s="6"/>
      <c r="H22" s="6"/>
      <c r="J22" s="6" t="s">
        <v>15</v>
      </c>
      <c r="K22" s="4"/>
      <c r="L22" s="6" t="s">
        <v>40</v>
      </c>
      <c r="M22" s="4"/>
    </row>
    <row r="23" spans="1:13" x14ac:dyDescent="0.25">
      <c r="A23" s="33" t="s">
        <v>14</v>
      </c>
      <c r="B23" s="33"/>
      <c r="C23" s="7">
        <f>+D23*1.1</f>
        <v>2446.4</v>
      </c>
      <c r="D23" s="7">
        <f>+D25-D24</f>
        <v>2224</v>
      </c>
      <c r="E23" s="33" t="s">
        <v>18</v>
      </c>
      <c r="F23" s="33"/>
      <c r="G23" s="7">
        <v>200</v>
      </c>
      <c r="H23" s="7">
        <v>200</v>
      </c>
      <c r="J23" s="6" t="s">
        <v>58</v>
      </c>
      <c r="K23" s="4"/>
      <c r="L23" s="6" t="s">
        <v>60</v>
      </c>
      <c r="M23" s="4"/>
    </row>
    <row r="24" spans="1:13" x14ac:dyDescent="0.25">
      <c r="A24" s="33" t="s">
        <v>15</v>
      </c>
      <c r="B24" s="33"/>
      <c r="C24" s="7">
        <v>600</v>
      </c>
      <c r="D24" s="7">
        <v>320</v>
      </c>
      <c r="E24" s="33" t="s">
        <v>19</v>
      </c>
      <c r="F24" s="33"/>
      <c r="G24" s="7">
        <f>+H24+D17-500</f>
        <v>772.26999999999953</v>
      </c>
      <c r="H24" s="7">
        <v>420</v>
      </c>
      <c r="J24" s="1" t="s">
        <v>31</v>
      </c>
      <c r="K24" s="4"/>
      <c r="L24" s="1" t="s">
        <v>20</v>
      </c>
      <c r="M24" s="4"/>
    </row>
    <row r="25" spans="1:13" x14ac:dyDescent="0.25">
      <c r="A25" s="33" t="s">
        <v>58</v>
      </c>
      <c r="B25" s="33"/>
      <c r="C25" s="7">
        <f>SUM(C23:C24)</f>
        <v>3046.4</v>
      </c>
      <c r="D25" s="7">
        <v>2544</v>
      </c>
      <c r="E25" s="33" t="s">
        <v>60</v>
      </c>
      <c r="F25" s="33"/>
      <c r="G25" s="7">
        <f>SUM(G23:G24)</f>
        <v>972.26999999999953</v>
      </c>
      <c r="H25" s="7">
        <f>SUM(H23:H24)</f>
        <v>620</v>
      </c>
      <c r="J25" s="6" t="s">
        <v>32</v>
      </c>
      <c r="K25" s="4"/>
      <c r="L25" s="6" t="s">
        <v>21</v>
      </c>
      <c r="M25" s="4"/>
    </row>
    <row r="26" spans="1:13" x14ac:dyDescent="0.25">
      <c r="A26" s="39" t="s">
        <v>31</v>
      </c>
      <c r="B26" s="39"/>
      <c r="C26" s="7"/>
      <c r="D26" s="7"/>
      <c r="E26" s="39" t="s">
        <v>20</v>
      </c>
      <c r="F26" s="39"/>
      <c r="G26" s="7"/>
      <c r="H26" s="7"/>
      <c r="J26" s="6" t="s">
        <v>38</v>
      </c>
      <c r="K26" s="4"/>
      <c r="L26" s="1" t="s">
        <v>22</v>
      </c>
      <c r="M26" s="4"/>
    </row>
    <row r="27" spans="1:13" x14ac:dyDescent="0.25">
      <c r="A27" s="33" t="s">
        <v>32</v>
      </c>
      <c r="B27" s="33"/>
      <c r="C27" s="7">
        <v>3172</v>
      </c>
      <c r="D27" s="7">
        <v>2688</v>
      </c>
      <c r="E27" s="33" t="s">
        <v>21</v>
      </c>
      <c r="F27" s="33"/>
      <c r="G27" s="7">
        <v>70</v>
      </c>
      <c r="H27" s="7">
        <v>25</v>
      </c>
      <c r="J27" s="6" t="s">
        <v>33</v>
      </c>
      <c r="K27" s="4"/>
      <c r="L27" s="6" t="s">
        <v>23</v>
      </c>
      <c r="M27" s="4"/>
    </row>
    <row r="28" spans="1:13" x14ac:dyDescent="0.25">
      <c r="A28" s="33" t="s">
        <v>43</v>
      </c>
      <c r="B28" s="33"/>
      <c r="C28" s="7">
        <v>2465</v>
      </c>
      <c r="D28" s="7">
        <v>2050</v>
      </c>
      <c r="E28" s="39" t="s">
        <v>22</v>
      </c>
      <c r="F28" s="39"/>
      <c r="G28" s="7"/>
      <c r="H28" s="7"/>
      <c r="J28" s="6" t="s">
        <v>59</v>
      </c>
      <c r="K28" s="4"/>
      <c r="L28" s="6" t="s">
        <v>24</v>
      </c>
      <c r="M28" s="4"/>
    </row>
    <row r="29" spans="1:13" x14ac:dyDescent="0.25">
      <c r="A29" s="33" t="s">
        <v>33</v>
      </c>
      <c r="B29" s="33"/>
      <c r="C29" s="7">
        <v>17</v>
      </c>
      <c r="D29" s="7">
        <v>50</v>
      </c>
      <c r="E29" s="33" t="s">
        <v>23</v>
      </c>
      <c r="F29" s="33"/>
      <c r="G29" s="7">
        <v>3000</v>
      </c>
      <c r="H29" s="7">
        <v>2400</v>
      </c>
      <c r="J29" s="12"/>
      <c r="K29" s="12"/>
      <c r="L29" s="6" t="s">
        <v>25</v>
      </c>
      <c r="M29" s="4"/>
    </row>
    <row r="30" spans="1:13" x14ac:dyDescent="0.25">
      <c r="A30" s="33" t="s">
        <v>59</v>
      </c>
      <c r="B30" s="33"/>
      <c r="C30" s="7">
        <f>SUM(C27:C29)</f>
        <v>5654</v>
      </c>
      <c r="D30" s="7">
        <f>SUM(D27:D29)</f>
        <v>4788</v>
      </c>
      <c r="E30" s="33" t="s">
        <v>24</v>
      </c>
      <c r="F30" s="33"/>
      <c r="G30" s="7"/>
      <c r="H30" s="7"/>
      <c r="J30" s="12"/>
      <c r="K30" s="12"/>
      <c r="L30" s="6" t="s">
        <v>26</v>
      </c>
      <c r="M30" s="4"/>
    </row>
    <row r="31" spans="1:13" x14ac:dyDescent="0.25">
      <c r="A31" s="33"/>
      <c r="B31" s="33"/>
      <c r="C31" s="7"/>
      <c r="D31" s="7"/>
      <c r="E31" s="33" t="s">
        <v>25</v>
      </c>
      <c r="F31" s="33"/>
      <c r="G31" s="7">
        <v>300</v>
      </c>
      <c r="H31" s="7">
        <v>300</v>
      </c>
      <c r="J31" s="12"/>
      <c r="K31" s="12"/>
      <c r="L31" s="6" t="s">
        <v>41</v>
      </c>
      <c r="M31" s="4"/>
    </row>
    <row r="32" spans="1:13" x14ac:dyDescent="0.25">
      <c r="A32" s="33"/>
      <c r="B32" s="33"/>
      <c r="C32" s="7"/>
      <c r="D32" s="7"/>
      <c r="E32" s="33" t="s">
        <v>26</v>
      </c>
      <c r="F32" s="33"/>
      <c r="G32" s="7">
        <v>347</v>
      </c>
      <c r="H32" s="7">
        <v>341</v>
      </c>
      <c r="J32" s="12"/>
      <c r="K32" s="12"/>
      <c r="L32" s="6" t="s">
        <v>27</v>
      </c>
      <c r="M32" s="4"/>
    </row>
    <row r="33" spans="1:13" x14ac:dyDescent="0.25">
      <c r="A33" s="33"/>
      <c r="B33" s="33"/>
      <c r="C33" s="7"/>
      <c r="D33" s="7"/>
      <c r="E33" s="33" t="s">
        <v>41</v>
      </c>
      <c r="F33" s="33"/>
      <c r="G33" s="7">
        <f>+H33*1.1</f>
        <v>3108.6000000000004</v>
      </c>
      <c r="H33" s="7">
        <v>2826</v>
      </c>
      <c r="J33" s="12"/>
      <c r="K33" s="12"/>
      <c r="L33" s="6" t="s">
        <v>61</v>
      </c>
      <c r="M33" s="4"/>
    </row>
    <row r="34" spans="1:13" x14ac:dyDescent="0.25">
      <c r="A34" s="33"/>
      <c r="B34" s="33"/>
      <c r="C34" s="7"/>
      <c r="D34" s="7"/>
      <c r="E34" s="33" t="s">
        <v>27</v>
      </c>
      <c r="F34" s="33"/>
      <c r="G34" s="7">
        <f>+H34*1.1</f>
        <v>902.00000000000011</v>
      </c>
      <c r="H34" s="7">
        <v>820</v>
      </c>
      <c r="J34" s="12"/>
      <c r="K34" s="12"/>
      <c r="L34" s="6" t="s">
        <v>28</v>
      </c>
      <c r="M34" s="4"/>
    </row>
    <row r="35" spans="1:13" x14ac:dyDescent="0.25">
      <c r="A35" s="33"/>
      <c r="B35" s="33"/>
      <c r="C35" s="7"/>
      <c r="D35" s="7"/>
      <c r="E35" s="33" t="s">
        <v>61</v>
      </c>
      <c r="F35" s="33"/>
      <c r="G35" s="7">
        <f>SUM(G31:G34)</f>
        <v>4657.6000000000004</v>
      </c>
      <c r="H35" s="7">
        <f>SUM(H31:H34)</f>
        <v>4287</v>
      </c>
      <c r="J35" s="1" t="s">
        <v>39</v>
      </c>
      <c r="K35" s="4"/>
      <c r="L35" s="1" t="s">
        <v>42</v>
      </c>
      <c r="M35" s="4"/>
    </row>
    <row r="36" spans="1:13" x14ac:dyDescent="0.25">
      <c r="A36" s="33"/>
      <c r="B36" s="33"/>
      <c r="C36" s="7"/>
      <c r="D36" s="7"/>
      <c r="E36" s="33" t="s">
        <v>28</v>
      </c>
      <c r="F36" s="33"/>
      <c r="G36" s="7">
        <f>+G29+G35</f>
        <v>7657.6</v>
      </c>
      <c r="H36" s="7">
        <f>+H29+H35</f>
        <v>6687</v>
      </c>
    </row>
    <row r="37" spans="1:13" x14ac:dyDescent="0.25">
      <c r="A37" s="33" t="s">
        <v>30</v>
      </c>
      <c r="B37" s="33"/>
      <c r="C37" s="7">
        <f>+C25+C30</f>
        <v>8700.4</v>
      </c>
      <c r="D37" s="7">
        <f>+D30+D25</f>
        <v>7332</v>
      </c>
      <c r="E37" s="33" t="s">
        <v>29</v>
      </c>
      <c r="F37" s="33"/>
      <c r="G37" s="7">
        <f>+G25+G27+G36</f>
        <v>8699.869999999999</v>
      </c>
      <c r="H37" s="7">
        <f>+H25+H27+H36</f>
        <v>7332</v>
      </c>
    </row>
  </sheetData>
  <mergeCells count="53">
    <mergeCell ref="E25:F25"/>
    <mergeCell ref="A34:B34"/>
    <mergeCell ref="A35:B35"/>
    <mergeCell ref="B12:C12"/>
    <mergeCell ref="B13:C13"/>
    <mergeCell ref="B14:C14"/>
    <mergeCell ref="E21:F21"/>
    <mergeCell ref="E22:F22"/>
    <mergeCell ref="E23:F23"/>
    <mergeCell ref="E24:F24"/>
    <mergeCell ref="B15:C15"/>
    <mergeCell ref="B16:C16"/>
    <mergeCell ref="B17:C17"/>
    <mergeCell ref="J19:M19"/>
    <mergeCell ref="A27:B27"/>
    <mergeCell ref="E36:F36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A19:H19"/>
    <mergeCell ref="E20:H20"/>
    <mergeCell ref="A36:B36"/>
    <mergeCell ref="A37:B37"/>
    <mergeCell ref="A21:B21"/>
    <mergeCell ref="A20:D20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B9:C9"/>
    <mergeCell ref="B10:C10"/>
    <mergeCell ref="B11:C11"/>
    <mergeCell ref="B4:C4"/>
    <mergeCell ref="A3:E3"/>
    <mergeCell ref="B5:C5"/>
    <mergeCell ref="B6:C6"/>
    <mergeCell ref="B7:C7"/>
    <mergeCell ref="B8:C8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J19" sqref="J19:M19"/>
    </sheetView>
  </sheetViews>
  <sheetFormatPr defaultColWidth="8.875" defaultRowHeight="15.75" x14ac:dyDescent="0.25"/>
  <cols>
    <col min="1" max="1" width="4.125" style="9" customWidth="1"/>
    <col min="2" max="2" width="20.625" style="9" customWidth="1"/>
    <col min="3" max="5" width="6.375" style="9" customWidth="1"/>
    <col min="6" max="6" width="16.625" style="9" customWidth="1"/>
    <col min="7" max="8" width="6.375" style="9" customWidth="1"/>
    <col min="9" max="9" width="8.875" style="9"/>
    <col min="10" max="10" width="26.625" style="9" customWidth="1"/>
    <col min="11" max="11" width="11.875" style="9" customWidth="1"/>
    <col min="12" max="12" width="26.625" style="9" customWidth="1"/>
    <col min="13" max="13" width="11.875" style="9" customWidth="1"/>
    <col min="14" max="16384" width="8.875" style="9"/>
  </cols>
  <sheetData>
    <row r="1" spans="1:8" x14ac:dyDescent="0.25">
      <c r="A1" s="3" t="s">
        <v>47</v>
      </c>
    </row>
    <row r="2" spans="1:8" x14ac:dyDescent="0.25">
      <c r="B2" s="8"/>
      <c r="C2" s="8"/>
      <c r="D2" s="8"/>
      <c r="E2" s="8"/>
      <c r="F2" s="8"/>
      <c r="G2" s="8"/>
      <c r="H2" s="8"/>
    </row>
    <row r="3" spans="1:8" hidden="1" x14ac:dyDescent="0.25">
      <c r="A3" s="47" t="s">
        <v>34</v>
      </c>
      <c r="B3" s="47"/>
      <c r="C3" s="47"/>
      <c r="D3" s="47"/>
      <c r="E3" s="47"/>
      <c r="F3" s="8"/>
      <c r="G3" s="8"/>
      <c r="H3" s="8"/>
    </row>
    <row r="4" spans="1:8" hidden="1" x14ac:dyDescent="0.25">
      <c r="A4" s="13" t="s">
        <v>0</v>
      </c>
      <c r="B4" s="48"/>
      <c r="C4" s="49"/>
      <c r="D4" s="13">
        <v>2010</v>
      </c>
      <c r="E4" s="13">
        <v>2009</v>
      </c>
      <c r="F4" s="8"/>
      <c r="G4" s="8"/>
      <c r="H4" s="8"/>
    </row>
    <row r="5" spans="1:8" hidden="1" x14ac:dyDescent="0.25">
      <c r="A5" s="10"/>
      <c r="B5" s="29" t="s">
        <v>1</v>
      </c>
      <c r="C5" s="29"/>
      <c r="D5" s="11">
        <v>14880</v>
      </c>
      <c r="E5" s="11">
        <v>12400</v>
      </c>
      <c r="F5" s="8"/>
      <c r="G5" s="8"/>
      <c r="H5" s="8"/>
    </row>
    <row r="6" spans="1:8" hidden="1" x14ac:dyDescent="0.25">
      <c r="A6" s="10"/>
      <c r="B6" s="28" t="s">
        <v>2</v>
      </c>
      <c r="C6" s="28"/>
      <c r="D6" s="11">
        <v>9676</v>
      </c>
      <c r="E6" s="11">
        <v>8200</v>
      </c>
      <c r="F6" s="8"/>
      <c r="G6" s="8"/>
      <c r="H6" s="8"/>
    </row>
    <row r="7" spans="1:8" hidden="1" x14ac:dyDescent="0.25">
      <c r="A7" s="10"/>
      <c r="B7" s="29" t="s">
        <v>3</v>
      </c>
      <c r="C7" s="29"/>
      <c r="D7" s="11">
        <f>+D5-D6</f>
        <v>5204</v>
      </c>
      <c r="E7" s="11">
        <f>+E5-E6</f>
        <v>4200</v>
      </c>
      <c r="F7" s="8"/>
      <c r="G7" s="8"/>
      <c r="H7" s="8"/>
    </row>
    <row r="8" spans="1:8" hidden="1" x14ac:dyDescent="0.25">
      <c r="A8" s="10">
        <v>1</v>
      </c>
      <c r="B8" s="28" t="s">
        <v>4</v>
      </c>
      <c r="C8" s="28"/>
      <c r="D8" s="11">
        <v>1722</v>
      </c>
      <c r="E8" s="11">
        <v>1640</v>
      </c>
      <c r="F8" s="8"/>
      <c r="G8" s="8"/>
      <c r="H8" s="8"/>
    </row>
    <row r="9" spans="1:8" hidden="1" x14ac:dyDescent="0.25">
      <c r="A9" s="10">
        <v>2</v>
      </c>
      <c r="B9" s="28" t="s">
        <v>5</v>
      </c>
      <c r="C9" s="28"/>
      <c r="D9" s="11">
        <v>2077</v>
      </c>
      <c r="E9" s="11">
        <v>1760</v>
      </c>
      <c r="F9" s="8"/>
      <c r="G9" s="8"/>
      <c r="H9" s="8"/>
    </row>
    <row r="10" spans="1:8" hidden="1" x14ac:dyDescent="0.25">
      <c r="A10" s="10"/>
      <c r="B10" s="29" t="s">
        <v>6</v>
      </c>
      <c r="C10" s="29"/>
      <c r="D10" s="11">
        <f>+D7-D8-D9</f>
        <v>1405</v>
      </c>
      <c r="E10" s="11">
        <f>+E7-E8-E9</f>
        <v>800</v>
      </c>
      <c r="F10" s="8"/>
      <c r="G10" s="8"/>
      <c r="H10" s="8"/>
    </row>
    <row r="11" spans="1:8" hidden="1" x14ac:dyDescent="0.25">
      <c r="A11" s="10">
        <v>3</v>
      </c>
      <c r="B11" s="28" t="s">
        <v>7</v>
      </c>
      <c r="C11" s="28"/>
      <c r="D11" s="11">
        <v>500</v>
      </c>
      <c r="E11" s="11">
        <v>400</v>
      </c>
      <c r="F11" s="8"/>
      <c r="G11" s="8"/>
      <c r="H11" s="8"/>
    </row>
    <row r="12" spans="1:8" hidden="1" x14ac:dyDescent="0.25">
      <c r="A12" s="10"/>
      <c r="B12" s="29" t="s">
        <v>8</v>
      </c>
      <c r="C12" s="29"/>
      <c r="D12" s="11">
        <f>+D10-D11</f>
        <v>905</v>
      </c>
      <c r="E12" s="11">
        <f>+E10-E11</f>
        <v>400</v>
      </c>
      <c r="F12" s="8"/>
      <c r="G12" s="8"/>
      <c r="H12" s="8"/>
    </row>
    <row r="13" spans="1:8" hidden="1" x14ac:dyDescent="0.25">
      <c r="A13" s="10"/>
      <c r="B13" s="28" t="s">
        <v>9</v>
      </c>
      <c r="C13" s="28"/>
      <c r="D13" s="11">
        <v>3</v>
      </c>
      <c r="E13" s="11">
        <v>2</v>
      </c>
      <c r="F13" s="8"/>
      <c r="G13" s="8"/>
      <c r="H13" s="8"/>
    </row>
    <row r="14" spans="1:8" hidden="1" x14ac:dyDescent="0.25">
      <c r="A14" s="10"/>
      <c r="B14" s="28" t="s">
        <v>10</v>
      </c>
      <c r="C14" s="28"/>
      <c r="D14" s="11">
        <v>563</v>
      </c>
      <c r="E14" s="11">
        <v>52</v>
      </c>
      <c r="F14" s="8"/>
      <c r="G14" s="8"/>
      <c r="H14" s="8"/>
    </row>
    <row r="15" spans="1:8" hidden="1" x14ac:dyDescent="0.25">
      <c r="A15" s="10"/>
      <c r="B15" s="29" t="s">
        <v>11</v>
      </c>
      <c r="C15" s="29"/>
      <c r="D15" s="11">
        <f>+D12+D13-D14</f>
        <v>345</v>
      </c>
      <c r="E15" s="11">
        <f>+E12+E13-E14</f>
        <v>350</v>
      </c>
      <c r="F15" s="8"/>
      <c r="G15" s="8"/>
      <c r="H15" s="8"/>
    </row>
    <row r="16" spans="1:8" hidden="1" x14ac:dyDescent="0.25">
      <c r="A16" s="10"/>
      <c r="B16" s="28" t="s">
        <v>12</v>
      </c>
      <c r="C16" s="28"/>
      <c r="D16" s="11">
        <v>55</v>
      </c>
      <c r="E16" s="11">
        <v>45</v>
      </c>
      <c r="F16" s="8"/>
      <c r="G16" s="8"/>
      <c r="H16" s="8"/>
    </row>
    <row r="17" spans="1:13" hidden="1" x14ac:dyDescent="0.25">
      <c r="A17" s="10"/>
      <c r="B17" s="29" t="s">
        <v>13</v>
      </c>
      <c r="C17" s="29"/>
      <c r="D17" s="11">
        <f>+D15-D16</f>
        <v>290</v>
      </c>
      <c r="E17" s="11">
        <f>+E15-E16</f>
        <v>305</v>
      </c>
      <c r="F17" s="8"/>
      <c r="G17" s="8"/>
      <c r="H17" s="8"/>
    </row>
    <row r="18" spans="1:13" hidden="1" x14ac:dyDescent="0.25">
      <c r="A18" s="8"/>
      <c r="B18" s="8"/>
      <c r="C18" s="8"/>
      <c r="D18" s="8"/>
      <c r="E18" s="8"/>
      <c r="F18" s="8"/>
      <c r="G18" s="8"/>
      <c r="H18" s="8"/>
    </row>
    <row r="19" spans="1:13" x14ac:dyDescent="0.25">
      <c r="A19" s="36" t="s">
        <v>45</v>
      </c>
      <c r="B19" s="37"/>
      <c r="C19" s="37"/>
      <c r="D19" s="37"/>
      <c r="E19" s="37"/>
      <c r="F19" s="37"/>
      <c r="G19" s="37"/>
      <c r="H19" s="38"/>
      <c r="J19" s="44" t="s">
        <v>46</v>
      </c>
      <c r="K19" s="45"/>
      <c r="L19" s="45"/>
      <c r="M19" s="46"/>
    </row>
    <row r="20" spans="1:13" x14ac:dyDescent="0.25">
      <c r="A20" s="36" t="s">
        <v>35</v>
      </c>
      <c r="B20" s="37"/>
      <c r="C20" s="37"/>
      <c r="D20" s="38"/>
      <c r="E20" s="36" t="s">
        <v>36</v>
      </c>
      <c r="F20" s="37"/>
      <c r="G20" s="37"/>
      <c r="H20" s="38"/>
      <c r="J20" s="14" t="s">
        <v>17</v>
      </c>
      <c r="K20" s="15"/>
      <c r="L20" s="16" t="s">
        <v>16</v>
      </c>
      <c r="M20" s="17"/>
    </row>
    <row r="21" spans="1:13" x14ac:dyDescent="0.25">
      <c r="A21" s="50"/>
      <c r="B21" s="50"/>
      <c r="C21" s="5">
        <v>2015</v>
      </c>
      <c r="D21" s="5">
        <v>2014</v>
      </c>
      <c r="E21" s="50"/>
      <c r="F21" s="50"/>
      <c r="G21" s="5">
        <v>2015</v>
      </c>
      <c r="H21" s="5">
        <v>2014</v>
      </c>
      <c r="J21" s="18" t="s">
        <v>37</v>
      </c>
      <c r="K21" s="17"/>
      <c r="L21" s="19" t="s">
        <v>18</v>
      </c>
      <c r="M21" s="17"/>
    </row>
    <row r="22" spans="1:13" x14ac:dyDescent="0.25">
      <c r="A22" s="39" t="s">
        <v>17</v>
      </c>
      <c r="B22" s="39"/>
      <c r="C22" s="7"/>
      <c r="D22" s="7"/>
      <c r="E22" s="39" t="s">
        <v>16</v>
      </c>
      <c r="F22" s="39"/>
      <c r="G22" s="6"/>
      <c r="H22" s="6"/>
      <c r="J22" s="18" t="s">
        <v>15</v>
      </c>
      <c r="K22" s="17"/>
      <c r="L22" s="19" t="s">
        <v>40</v>
      </c>
      <c r="M22" s="17"/>
    </row>
    <row r="23" spans="1:13" x14ac:dyDescent="0.25">
      <c r="A23" s="33" t="s">
        <v>14</v>
      </c>
      <c r="B23" s="33"/>
      <c r="C23" s="7">
        <v>2200</v>
      </c>
      <c r="D23" s="7">
        <v>2000</v>
      </c>
      <c r="E23" s="33" t="s">
        <v>18</v>
      </c>
      <c r="F23" s="33"/>
      <c r="G23" s="7">
        <v>500</v>
      </c>
      <c r="H23" s="7">
        <v>500</v>
      </c>
      <c r="J23" s="18" t="s">
        <v>58</v>
      </c>
      <c r="K23" s="17"/>
      <c r="L23" s="19" t="s">
        <v>60</v>
      </c>
      <c r="M23" s="17"/>
    </row>
    <row r="24" spans="1:13" x14ac:dyDescent="0.25">
      <c r="A24" s="33" t="s">
        <v>15</v>
      </c>
      <c r="B24" s="33"/>
      <c r="C24" s="7">
        <v>440</v>
      </c>
      <c r="D24" s="7">
        <v>400</v>
      </c>
      <c r="E24" s="33" t="s">
        <v>19</v>
      </c>
      <c r="F24" s="33"/>
      <c r="G24" s="7">
        <v>410</v>
      </c>
      <c r="H24" s="7">
        <v>520</v>
      </c>
      <c r="J24" s="14" t="s">
        <v>31</v>
      </c>
      <c r="K24" s="17"/>
      <c r="L24" s="16" t="s">
        <v>20</v>
      </c>
      <c r="M24" s="17"/>
    </row>
    <row r="25" spans="1:13" x14ac:dyDescent="0.25">
      <c r="A25" s="33" t="s">
        <v>58</v>
      </c>
      <c r="B25" s="33"/>
      <c r="C25" s="7">
        <f>SUM(C23:C24)</f>
        <v>2640</v>
      </c>
      <c r="D25" s="7">
        <f>SUM(D23:D24)</f>
        <v>2400</v>
      </c>
      <c r="E25" s="33" t="s">
        <v>60</v>
      </c>
      <c r="F25" s="33"/>
      <c r="G25" s="7">
        <f>SUM(G23:G24)</f>
        <v>910</v>
      </c>
      <c r="H25" s="7">
        <f>SUM(H23:H24)</f>
        <v>1020</v>
      </c>
      <c r="J25" s="18" t="s">
        <v>32</v>
      </c>
      <c r="K25" s="17"/>
      <c r="L25" s="19" t="s">
        <v>21</v>
      </c>
      <c r="M25" s="17"/>
    </row>
    <row r="26" spans="1:13" x14ac:dyDescent="0.25">
      <c r="A26" s="39" t="s">
        <v>31</v>
      </c>
      <c r="B26" s="39"/>
      <c r="C26" s="7"/>
      <c r="D26" s="7"/>
      <c r="E26" s="39" t="s">
        <v>20</v>
      </c>
      <c r="F26" s="39"/>
      <c r="G26" s="7"/>
      <c r="H26" s="7"/>
      <c r="J26" s="18" t="s">
        <v>38</v>
      </c>
      <c r="K26" s="17"/>
      <c r="L26" s="16" t="s">
        <v>22</v>
      </c>
      <c r="M26" s="17"/>
    </row>
    <row r="27" spans="1:13" x14ac:dyDescent="0.25">
      <c r="A27" s="33" t="s">
        <v>32</v>
      </c>
      <c r="B27" s="33"/>
      <c r="C27" s="7">
        <v>1610</v>
      </c>
      <c r="D27" s="7">
        <v>1370</v>
      </c>
      <c r="E27" s="33" t="s">
        <v>21</v>
      </c>
      <c r="F27" s="33"/>
      <c r="G27" s="7">
        <v>62</v>
      </c>
      <c r="H27" s="7">
        <v>30</v>
      </c>
      <c r="J27" s="18" t="s">
        <v>33</v>
      </c>
      <c r="K27" s="17"/>
      <c r="L27" s="19" t="s">
        <v>23</v>
      </c>
      <c r="M27" s="17"/>
    </row>
    <row r="28" spans="1:13" x14ac:dyDescent="0.25">
      <c r="A28" s="33" t="s">
        <v>43</v>
      </c>
      <c r="B28" s="33"/>
      <c r="C28" s="7">
        <v>1300</v>
      </c>
      <c r="D28" s="7">
        <v>1240</v>
      </c>
      <c r="E28" s="39" t="s">
        <v>22</v>
      </c>
      <c r="F28" s="39"/>
      <c r="G28" s="7"/>
      <c r="H28" s="7"/>
      <c r="J28" s="18" t="s">
        <v>59</v>
      </c>
      <c r="K28" s="17"/>
      <c r="L28" s="19" t="s">
        <v>24</v>
      </c>
      <c r="M28" s="17"/>
    </row>
    <row r="29" spans="1:13" x14ac:dyDescent="0.25">
      <c r="A29" s="33" t="s">
        <v>33</v>
      </c>
      <c r="B29" s="33"/>
      <c r="C29" s="7">
        <v>20</v>
      </c>
      <c r="D29" s="7">
        <v>30</v>
      </c>
      <c r="E29" s="33" t="s">
        <v>23</v>
      </c>
      <c r="F29" s="33"/>
      <c r="G29" s="7">
        <v>1000</v>
      </c>
      <c r="H29" s="7">
        <v>900</v>
      </c>
      <c r="J29" s="20"/>
      <c r="K29" s="15"/>
      <c r="L29" s="19" t="s">
        <v>25</v>
      </c>
      <c r="M29" s="17"/>
    </row>
    <row r="30" spans="1:13" x14ac:dyDescent="0.25">
      <c r="A30" s="33" t="s">
        <v>59</v>
      </c>
      <c r="B30" s="33"/>
      <c r="C30" s="7">
        <f>SUM(C27:C29)</f>
        <v>2930</v>
      </c>
      <c r="D30" s="7">
        <f>SUM(D27:D29)</f>
        <v>2640</v>
      </c>
      <c r="E30" s="33" t="s">
        <v>24</v>
      </c>
      <c r="F30" s="33"/>
      <c r="G30" s="7"/>
      <c r="H30" s="7"/>
      <c r="J30" s="20"/>
      <c r="K30" s="15"/>
      <c r="L30" s="19" t="s">
        <v>26</v>
      </c>
      <c r="M30" s="17"/>
    </row>
    <row r="31" spans="1:13" x14ac:dyDescent="0.25">
      <c r="A31" s="33"/>
      <c r="B31" s="33"/>
      <c r="C31" s="7"/>
      <c r="D31" s="7"/>
      <c r="E31" s="33" t="s">
        <v>25</v>
      </c>
      <c r="F31" s="33"/>
      <c r="G31" s="7">
        <v>100</v>
      </c>
      <c r="H31" s="7">
        <v>100</v>
      </c>
      <c r="J31" s="20"/>
      <c r="K31" s="15"/>
      <c r="L31" s="19" t="s">
        <v>41</v>
      </c>
      <c r="M31" s="17"/>
    </row>
    <row r="32" spans="1:13" x14ac:dyDescent="0.25">
      <c r="A32" s="33"/>
      <c r="B32" s="33"/>
      <c r="C32" s="7"/>
      <c r="D32" s="7"/>
      <c r="E32" s="33" t="s">
        <v>26</v>
      </c>
      <c r="F32" s="33"/>
      <c r="G32" s="7">
        <v>1122</v>
      </c>
      <c r="H32" s="7">
        <v>830</v>
      </c>
      <c r="J32" s="20"/>
      <c r="K32" s="15"/>
      <c r="L32" s="19" t="s">
        <v>27</v>
      </c>
      <c r="M32" s="17"/>
    </row>
    <row r="33" spans="1:13" x14ac:dyDescent="0.25">
      <c r="A33" s="33"/>
      <c r="B33" s="33"/>
      <c r="C33" s="7"/>
      <c r="D33" s="7"/>
      <c r="E33" s="33" t="s">
        <v>41</v>
      </c>
      <c r="F33" s="33"/>
      <c r="G33" s="7">
        <v>1496</v>
      </c>
      <c r="H33" s="7">
        <v>1360</v>
      </c>
      <c r="J33" s="20"/>
      <c r="K33" s="15"/>
      <c r="L33" s="19" t="s">
        <v>61</v>
      </c>
      <c r="M33" s="17"/>
    </row>
    <row r="34" spans="1:13" x14ac:dyDescent="0.25">
      <c r="A34" s="33"/>
      <c r="B34" s="33"/>
      <c r="C34" s="7"/>
      <c r="D34" s="7"/>
      <c r="E34" s="33" t="s">
        <v>27</v>
      </c>
      <c r="F34" s="33"/>
      <c r="G34" s="7">
        <v>880</v>
      </c>
      <c r="H34" s="7">
        <v>800</v>
      </c>
      <c r="J34" s="20"/>
      <c r="K34" s="15"/>
      <c r="L34" s="19" t="s">
        <v>28</v>
      </c>
      <c r="M34" s="17"/>
    </row>
    <row r="35" spans="1:13" x14ac:dyDescent="0.25">
      <c r="A35" s="33"/>
      <c r="B35" s="33"/>
      <c r="C35" s="7"/>
      <c r="D35" s="7"/>
      <c r="E35" s="33" t="s">
        <v>61</v>
      </c>
      <c r="F35" s="33"/>
      <c r="G35" s="7">
        <f>SUM(G31:G34)</f>
        <v>3598</v>
      </c>
      <c r="H35" s="7">
        <f>SUM(H31:H34)</f>
        <v>3090</v>
      </c>
      <c r="J35" s="14" t="s">
        <v>39</v>
      </c>
      <c r="K35" s="17"/>
      <c r="L35" s="16" t="s">
        <v>42</v>
      </c>
      <c r="M35" s="17"/>
    </row>
    <row r="36" spans="1:13" x14ac:dyDescent="0.25">
      <c r="A36" s="33"/>
      <c r="B36" s="33"/>
      <c r="C36" s="7"/>
      <c r="D36" s="7"/>
      <c r="E36" s="33" t="s">
        <v>28</v>
      </c>
      <c r="F36" s="33"/>
      <c r="G36" s="7">
        <f>+G29+G35</f>
        <v>4598</v>
      </c>
      <c r="H36" s="7">
        <f>+H29+H35</f>
        <v>3990</v>
      </c>
    </row>
    <row r="37" spans="1:13" x14ac:dyDescent="0.25">
      <c r="A37" s="33" t="s">
        <v>30</v>
      </c>
      <c r="B37" s="33"/>
      <c r="C37" s="7">
        <f>+C25+C30</f>
        <v>5570</v>
      </c>
      <c r="D37" s="7">
        <f>+D30+D25</f>
        <v>5040</v>
      </c>
      <c r="E37" s="33" t="s">
        <v>29</v>
      </c>
      <c r="F37" s="33"/>
      <c r="G37" s="7">
        <f>+G25+G27+G36</f>
        <v>5570</v>
      </c>
      <c r="H37" s="7">
        <f>+H25+H27+H36</f>
        <v>5040</v>
      </c>
    </row>
  </sheetData>
  <mergeCells count="53">
    <mergeCell ref="E21:F21"/>
    <mergeCell ref="A20:D20"/>
    <mergeCell ref="E20:H20"/>
    <mergeCell ref="E34:F34"/>
    <mergeCell ref="E35:F35"/>
    <mergeCell ref="E25:F25"/>
    <mergeCell ref="A34:B34"/>
    <mergeCell ref="A35:B35"/>
    <mergeCell ref="A25:B25"/>
    <mergeCell ref="A26:B26"/>
    <mergeCell ref="A27:B27"/>
    <mergeCell ref="E22:F22"/>
    <mergeCell ref="E23:F23"/>
    <mergeCell ref="E24:F24"/>
    <mergeCell ref="A22:B22"/>
    <mergeCell ref="A23:B23"/>
    <mergeCell ref="E36:F36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B17:C17"/>
    <mergeCell ref="A36:B36"/>
    <mergeCell ref="A37:B37"/>
    <mergeCell ref="A21:B21"/>
    <mergeCell ref="A28:B28"/>
    <mergeCell ref="A29:B29"/>
    <mergeCell ref="A30:B30"/>
    <mergeCell ref="A31:B31"/>
    <mergeCell ref="A32:B32"/>
    <mergeCell ref="A33:B33"/>
    <mergeCell ref="A24:B24"/>
    <mergeCell ref="J19:M19"/>
    <mergeCell ref="A3:E3"/>
    <mergeCell ref="B5:C5"/>
    <mergeCell ref="B6:C6"/>
    <mergeCell ref="B7:C7"/>
    <mergeCell ref="B8:C8"/>
    <mergeCell ref="B9:C9"/>
    <mergeCell ref="B10:C10"/>
    <mergeCell ref="B11:C11"/>
    <mergeCell ref="B4:C4"/>
    <mergeCell ref="A19:H19"/>
    <mergeCell ref="B12:C12"/>
    <mergeCell ref="B13:C13"/>
    <mergeCell ref="B14:C14"/>
    <mergeCell ref="B15:C15"/>
    <mergeCell ref="B16:C16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F43" sqref="F43"/>
    </sheetView>
  </sheetViews>
  <sheetFormatPr defaultColWidth="8.875" defaultRowHeight="15.75" x14ac:dyDescent="0.25"/>
  <cols>
    <col min="1" max="1" width="4.375" style="9" customWidth="1"/>
    <col min="2" max="2" width="23.25" style="9" customWidth="1"/>
    <col min="3" max="3" width="6.375" style="9" customWidth="1"/>
    <col min="4" max="5" width="7.625" style="9" customWidth="1"/>
    <col min="6" max="6" width="16.25" style="9" customWidth="1"/>
    <col min="7" max="8" width="6.375" style="9" customWidth="1"/>
    <col min="9" max="9" width="6.5" style="9" customWidth="1"/>
    <col min="10" max="10" width="26.25" style="9" customWidth="1"/>
    <col min="11" max="11" width="11.125" style="9" customWidth="1"/>
    <col min="12" max="12" width="25.875" style="9" customWidth="1"/>
    <col min="13" max="13" width="11.125" style="9" customWidth="1"/>
    <col min="14" max="16384" width="8.875" style="9"/>
  </cols>
  <sheetData>
    <row r="1" spans="1:11" x14ac:dyDescent="0.25">
      <c r="A1" s="3" t="s">
        <v>48</v>
      </c>
    </row>
    <row r="2" spans="1:11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idden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idden="1" x14ac:dyDescent="0.25">
      <c r="A4" s="52" t="s">
        <v>34</v>
      </c>
      <c r="B4" s="52"/>
      <c r="C4" s="52"/>
      <c r="D4" s="52"/>
      <c r="E4" s="52"/>
      <c r="F4" s="21"/>
      <c r="G4" s="21"/>
      <c r="H4" s="21"/>
      <c r="I4" s="21"/>
      <c r="J4" s="21"/>
      <c r="K4" s="21"/>
    </row>
    <row r="5" spans="1:11" hidden="1" x14ac:dyDescent="0.25">
      <c r="A5" s="22" t="s">
        <v>0</v>
      </c>
      <c r="B5" s="53"/>
      <c r="C5" s="54"/>
      <c r="D5" s="22">
        <v>2010</v>
      </c>
      <c r="E5" s="22">
        <v>2009</v>
      </c>
      <c r="F5" s="21"/>
      <c r="G5" s="21"/>
      <c r="H5" s="21"/>
      <c r="I5" s="21"/>
      <c r="J5" s="21"/>
      <c r="K5" s="21"/>
    </row>
    <row r="6" spans="1:11" hidden="1" x14ac:dyDescent="0.25">
      <c r="A6" s="22"/>
      <c r="B6" s="33" t="s">
        <v>1</v>
      </c>
      <c r="C6" s="33"/>
      <c r="D6" s="7">
        <v>54400</v>
      </c>
      <c r="E6" s="7">
        <v>45200</v>
      </c>
      <c r="F6" s="21"/>
      <c r="G6" s="21"/>
      <c r="H6" s="21"/>
      <c r="I6" s="21"/>
      <c r="J6" s="21"/>
      <c r="K6" s="21"/>
    </row>
    <row r="7" spans="1:11" hidden="1" x14ac:dyDescent="0.25">
      <c r="A7" s="22"/>
      <c r="B7" s="51" t="s">
        <v>49</v>
      </c>
      <c r="C7" s="51"/>
      <c r="D7" s="7">
        <v>33084</v>
      </c>
      <c r="E7" s="7">
        <v>28090</v>
      </c>
      <c r="F7" s="21"/>
      <c r="G7" s="21"/>
      <c r="H7" s="21"/>
      <c r="I7" s="21"/>
      <c r="J7" s="21"/>
      <c r="K7" s="21"/>
    </row>
    <row r="8" spans="1:11" hidden="1" x14ac:dyDescent="0.25">
      <c r="A8" s="22"/>
      <c r="B8" s="33" t="s">
        <v>50</v>
      </c>
      <c r="C8" s="33"/>
      <c r="D8" s="7">
        <f>+D6-D7</f>
        <v>21316</v>
      </c>
      <c r="E8" s="7">
        <f>+E6-E7</f>
        <v>17110</v>
      </c>
      <c r="F8" s="21"/>
      <c r="G8" s="21"/>
      <c r="H8" s="21"/>
      <c r="I8" s="21"/>
      <c r="J8" s="21"/>
      <c r="K8" s="21"/>
    </row>
    <row r="9" spans="1:11" hidden="1" x14ac:dyDescent="0.25">
      <c r="A9" s="22">
        <v>1</v>
      </c>
      <c r="B9" s="51" t="s">
        <v>51</v>
      </c>
      <c r="C9" s="51"/>
      <c r="D9" s="7">
        <v>7979</v>
      </c>
      <c r="E9" s="7">
        <v>7340</v>
      </c>
      <c r="F9" s="21"/>
      <c r="G9" s="21"/>
      <c r="H9" s="21"/>
      <c r="I9" s="21"/>
      <c r="J9" s="21"/>
      <c r="K9" s="21"/>
    </row>
    <row r="10" spans="1:11" hidden="1" x14ac:dyDescent="0.25">
      <c r="A10" s="22">
        <v>2</v>
      </c>
      <c r="B10" s="51" t="s">
        <v>52</v>
      </c>
      <c r="C10" s="51"/>
      <c r="D10" s="7">
        <v>8170</v>
      </c>
      <c r="E10" s="7">
        <v>7650</v>
      </c>
      <c r="F10" s="21"/>
      <c r="G10" s="21"/>
      <c r="H10" s="21"/>
      <c r="I10" s="21"/>
      <c r="J10" s="21"/>
      <c r="K10" s="21"/>
    </row>
    <row r="11" spans="1:11" hidden="1" x14ac:dyDescent="0.25">
      <c r="A11" s="22"/>
      <c r="B11" s="33" t="s">
        <v>8</v>
      </c>
      <c r="C11" s="33"/>
      <c r="D11" s="7">
        <f>+D8-D9-D10</f>
        <v>5167</v>
      </c>
      <c r="E11" s="7">
        <f>+E8-E9-E10</f>
        <v>2120</v>
      </c>
      <c r="F11" s="21"/>
      <c r="G11" s="21"/>
      <c r="H11" s="21"/>
      <c r="I11" s="21"/>
      <c r="J11" s="21"/>
      <c r="K11" s="21"/>
    </row>
    <row r="12" spans="1:11" hidden="1" x14ac:dyDescent="0.25">
      <c r="A12" s="22"/>
      <c r="B12" s="51" t="s">
        <v>9</v>
      </c>
      <c r="C12" s="51"/>
      <c r="D12" s="7">
        <v>210</v>
      </c>
      <c r="E12" s="7">
        <v>235</v>
      </c>
      <c r="F12" s="21"/>
      <c r="G12" s="21"/>
      <c r="H12" s="21"/>
      <c r="I12" s="21"/>
      <c r="J12" s="21"/>
      <c r="K12" s="21"/>
    </row>
    <row r="13" spans="1:11" hidden="1" x14ac:dyDescent="0.25">
      <c r="A13" s="22"/>
      <c r="B13" s="51" t="s">
        <v>10</v>
      </c>
      <c r="C13" s="51"/>
      <c r="D13" s="7">
        <v>610</v>
      </c>
      <c r="E13" s="7">
        <v>577</v>
      </c>
      <c r="F13" s="21"/>
      <c r="G13" s="21"/>
      <c r="H13" s="21"/>
      <c r="I13" s="21"/>
      <c r="J13" s="21"/>
      <c r="K13" s="21"/>
    </row>
    <row r="14" spans="1:11" hidden="1" x14ac:dyDescent="0.25">
      <c r="A14" s="22"/>
      <c r="B14" s="33" t="s">
        <v>11</v>
      </c>
      <c r="C14" s="33"/>
      <c r="D14" s="7">
        <f>+D11+D12-D13</f>
        <v>4767</v>
      </c>
      <c r="E14" s="7">
        <f>+E11+E12-E13</f>
        <v>1778</v>
      </c>
      <c r="F14" s="21"/>
      <c r="G14" s="21"/>
      <c r="H14" s="21"/>
      <c r="I14" s="21"/>
      <c r="J14" s="21"/>
      <c r="K14" s="21"/>
    </row>
    <row r="15" spans="1:11" hidden="1" x14ac:dyDescent="0.25">
      <c r="A15" s="22"/>
      <c r="B15" s="51" t="s">
        <v>12</v>
      </c>
      <c r="C15" s="51"/>
      <c r="D15" s="7">
        <v>1000</v>
      </c>
      <c r="E15" s="7">
        <v>400</v>
      </c>
      <c r="F15" s="21"/>
      <c r="G15" s="21"/>
      <c r="H15" s="21"/>
      <c r="I15" s="21"/>
      <c r="J15" s="21"/>
      <c r="K15" s="21"/>
    </row>
    <row r="16" spans="1:11" hidden="1" x14ac:dyDescent="0.25">
      <c r="A16" s="22"/>
      <c r="B16" s="33" t="s">
        <v>13</v>
      </c>
      <c r="C16" s="33"/>
      <c r="D16" s="7">
        <f>+D14-D15</f>
        <v>3767</v>
      </c>
      <c r="E16" s="7">
        <f>+E14-E15</f>
        <v>1378</v>
      </c>
      <c r="F16" s="21"/>
      <c r="G16" s="21"/>
      <c r="H16" s="21"/>
      <c r="I16" s="21"/>
      <c r="J16" s="21"/>
      <c r="K16" s="21"/>
    </row>
    <row r="17" spans="1:13" hidden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3" x14ac:dyDescent="0.25">
      <c r="A18" s="36" t="s">
        <v>45</v>
      </c>
      <c r="B18" s="37"/>
      <c r="C18" s="37"/>
      <c r="D18" s="37"/>
      <c r="E18" s="37"/>
      <c r="F18" s="37"/>
      <c r="G18" s="37"/>
      <c r="H18" s="38"/>
      <c r="I18" s="21"/>
      <c r="J18" s="55" t="s">
        <v>46</v>
      </c>
      <c r="K18" s="55"/>
      <c r="L18" s="55"/>
      <c r="M18" s="55"/>
    </row>
    <row r="19" spans="1:13" x14ac:dyDescent="0.25">
      <c r="A19" s="56" t="s">
        <v>35</v>
      </c>
      <c r="B19" s="56"/>
      <c r="C19" s="56"/>
      <c r="D19" s="56"/>
      <c r="E19" s="36" t="s">
        <v>36</v>
      </c>
      <c r="F19" s="37"/>
      <c r="G19" s="37"/>
      <c r="H19" s="38"/>
      <c r="J19" s="23" t="s">
        <v>17</v>
      </c>
      <c r="K19" s="24"/>
      <c r="L19" s="2" t="s">
        <v>16</v>
      </c>
      <c r="M19" s="2"/>
    </row>
    <row r="20" spans="1:13" x14ac:dyDescent="0.25">
      <c r="A20" s="50"/>
      <c r="B20" s="50"/>
      <c r="C20" s="5">
        <v>2015</v>
      </c>
      <c r="D20" s="5">
        <v>2014</v>
      </c>
      <c r="E20" s="50"/>
      <c r="F20" s="50"/>
      <c r="G20" s="5">
        <v>2015</v>
      </c>
      <c r="H20" s="5">
        <v>2014</v>
      </c>
      <c r="J20" s="25" t="s">
        <v>53</v>
      </c>
      <c r="K20" s="25"/>
      <c r="L20" s="25" t="s">
        <v>55</v>
      </c>
      <c r="M20" s="25"/>
    </row>
    <row r="21" spans="1:13" x14ac:dyDescent="0.25">
      <c r="A21" s="39" t="s">
        <v>17</v>
      </c>
      <c r="B21" s="39"/>
      <c r="C21" s="7"/>
      <c r="D21" s="7"/>
      <c r="E21" s="39" t="s">
        <v>16</v>
      </c>
      <c r="F21" s="39"/>
      <c r="G21" s="6"/>
      <c r="H21" s="6"/>
      <c r="J21" s="25" t="s">
        <v>54</v>
      </c>
      <c r="K21" s="25"/>
      <c r="L21" s="25" t="s">
        <v>19</v>
      </c>
      <c r="M21" s="25"/>
    </row>
    <row r="22" spans="1:13" x14ac:dyDescent="0.25">
      <c r="A22" s="33" t="s">
        <v>53</v>
      </c>
      <c r="B22" s="33"/>
      <c r="C22" s="7">
        <v>7680</v>
      </c>
      <c r="D22" s="7">
        <v>8960</v>
      </c>
      <c r="E22" s="33" t="s">
        <v>55</v>
      </c>
      <c r="F22" s="33"/>
      <c r="G22" s="7">
        <v>2000</v>
      </c>
      <c r="H22" s="7">
        <v>2000</v>
      </c>
      <c r="J22" s="26" t="s">
        <v>58</v>
      </c>
      <c r="K22" s="27"/>
      <c r="L22" s="25" t="s">
        <v>56</v>
      </c>
      <c r="M22" s="25"/>
    </row>
    <row r="23" spans="1:13" x14ac:dyDescent="0.25">
      <c r="A23" s="33" t="s">
        <v>54</v>
      </c>
      <c r="B23" s="33"/>
      <c r="C23" s="7">
        <v>2100</v>
      </c>
      <c r="D23" s="7">
        <v>2350</v>
      </c>
      <c r="E23" s="33" t="s">
        <v>19</v>
      </c>
      <c r="F23" s="33"/>
      <c r="G23" s="7">
        <f>+H23+900</f>
        <v>4180</v>
      </c>
      <c r="H23" s="7">
        <v>3280</v>
      </c>
      <c r="J23" s="23" t="s">
        <v>31</v>
      </c>
      <c r="K23" s="27"/>
      <c r="L23" s="25" t="s">
        <v>60</v>
      </c>
      <c r="M23" s="25"/>
    </row>
    <row r="24" spans="1:13" x14ac:dyDescent="0.25">
      <c r="A24" s="33" t="s">
        <v>58</v>
      </c>
      <c r="B24" s="33"/>
      <c r="C24" s="7">
        <f>SUM(C22:C23)</f>
        <v>9780</v>
      </c>
      <c r="D24" s="7">
        <f>SUM(D22:D23)</f>
        <v>11310</v>
      </c>
      <c r="E24" s="57" t="s">
        <v>56</v>
      </c>
      <c r="F24" s="58"/>
      <c r="G24" s="7">
        <v>3449</v>
      </c>
      <c r="H24" s="7">
        <v>1382</v>
      </c>
      <c r="J24" s="26" t="s">
        <v>57</v>
      </c>
      <c r="K24" s="27"/>
      <c r="L24" s="2" t="s">
        <v>20</v>
      </c>
      <c r="M24" s="2"/>
    </row>
    <row r="25" spans="1:13" x14ac:dyDescent="0.25">
      <c r="A25" s="39" t="s">
        <v>31</v>
      </c>
      <c r="B25" s="39"/>
      <c r="C25" s="7"/>
      <c r="D25" s="7"/>
      <c r="E25" s="33" t="s">
        <v>60</v>
      </c>
      <c r="F25" s="33"/>
      <c r="G25" s="7">
        <f>SUM(G22:G24)</f>
        <v>9629</v>
      </c>
      <c r="H25" s="7">
        <f>SUM(H22:H24)</f>
        <v>6662</v>
      </c>
      <c r="J25" s="26" t="s">
        <v>38</v>
      </c>
      <c r="K25" s="27"/>
      <c r="L25" s="25" t="s">
        <v>21</v>
      </c>
      <c r="M25" s="25"/>
    </row>
    <row r="26" spans="1:13" x14ac:dyDescent="0.25">
      <c r="A26" s="33" t="s">
        <v>57</v>
      </c>
      <c r="B26" s="33"/>
      <c r="C26" s="7">
        <v>6920</v>
      </c>
      <c r="D26" s="7">
        <v>6140</v>
      </c>
      <c r="E26" s="39" t="s">
        <v>20</v>
      </c>
      <c r="F26" s="39"/>
      <c r="G26" s="6"/>
      <c r="H26" s="6"/>
      <c r="J26" s="26" t="s">
        <v>33</v>
      </c>
      <c r="K26" s="27"/>
      <c r="L26" s="2" t="s">
        <v>22</v>
      </c>
      <c r="M26" s="2"/>
    </row>
    <row r="27" spans="1:13" x14ac:dyDescent="0.25">
      <c r="A27" s="33" t="s">
        <v>38</v>
      </c>
      <c r="B27" s="33"/>
      <c r="C27" s="7">
        <v>3900</v>
      </c>
      <c r="D27" s="7">
        <v>3230</v>
      </c>
      <c r="E27" s="33" t="s">
        <v>21</v>
      </c>
      <c r="F27" s="33"/>
      <c r="G27" s="7">
        <v>234</v>
      </c>
      <c r="H27" s="7">
        <v>45</v>
      </c>
      <c r="J27" s="26" t="s">
        <v>59</v>
      </c>
      <c r="K27" s="27"/>
      <c r="L27" s="25" t="s">
        <v>23</v>
      </c>
      <c r="M27" s="25"/>
    </row>
    <row r="28" spans="1:13" x14ac:dyDescent="0.25">
      <c r="A28" s="33" t="s">
        <v>33</v>
      </c>
      <c r="B28" s="33"/>
      <c r="C28" s="7">
        <v>130</v>
      </c>
      <c r="D28" s="7">
        <v>120</v>
      </c>
      <c r="E28" s="39" t="s">
        <v>22</v>
      </c>
      <c r="F28" s="39"/>
      <c r="G28" s="7"/>
      <c r="H28" s="7"/>
      <c r="J28" s="24"/>
      <c r="K28" s="24"/>
      <c r="L28" s="25" t="s">
        <v>24</v>
      </c>
      <c r="M28" s="25"/>
    </row>
    <row r="29" spans="1:13" x14ac:dyDescent="0.25">
      <c r="A29" s="33" t="s">
        <v>59</v>
      </c>
      <c r="B29" s="33"/>
      <c r="C29" s="7">
        <f>SUM(C26:C28)</f>
        <v>10950</v>
      </c>
      <c r="D29" s="7">
        <f>SUM(D26:D28)</f>
        <v>9490</v>
      </c>
      <c r="E29" s="33" t="s">
        <v>23</v>
      </c>
      <c r="F29" s="33"/>
      <c r="G29" s="7">
        <v>1100</v>
      </c>
      <c r="H29" s="7">
        <v>1200</v>
      </c>
      <c r="J29" s="24"/>
      <c r="K29" s="24"/>
      <c r="L29" s="25" t="s">
        <v>25</v>
      </c>
      <c r="M29" s="25"/>
    </row>
    <row r="30" spans="1:13" x14ac:dyDescent="0.25">
      <c r="A30" s="33"/>
      <c r="B30" s="33"/>
      <c r="C30" s="7"/>
      <c r="D30" s="7"/>
      <c r="E30" s="33" t="s">
        <v>24</v>
      </c>
      <c r="F30" s="33"/>
      <c r="G30" s="7"/>
      <c r="H30" s="7"/>
      <c r="J30" s="24"/>
      <c r="K30" s="24"/>
      <c r="L30" s="25" t="s">
        <v>26</v>
      </c>
      <c r="M30" s="25"/>
    </row>
    <row r="31" spans="1:13" x14ac:dyDescent="0.25">
      <c r="A31" s="53"/>
      <c r="B31" s="54"/>
      <c r="C31" s="7"/>
      <c r="D31" s="7"/>
      <c r="E31" s="33" t="s">
        <v>25</v>
      </c>
      <c r="F31" s="33"/>
      <c r="G31" s="7">
        <v>100</v>
      </c>
      <c r="H31" s="7">
        <v>100</v>
      </c>
      <c r="J31" s="24"/>
      <c r="K31" s="24"/>
      <c r="L31" s="25" t="s">
        <v>41</v>
      </c>
      <c r="M31" s="25"/>
    </row>
    <row r="32" spans="1:13" x14ac:dyDescent="0.25">
      <c r="A32" s="33"/>
      <c r="B32" s="33"/>
      <c r="C32" s="7"/>
      <c r="D32" s="7"/>
      <c r="E32" s="33" t="s">
        <v>26</v>
      </c>
      <c r="F32" s="33"/>
      <c r="G32" s="7">
        <v>2675</v>
      </c>
      <c r="H32" s="7">
        <v>4843</v>
      </c>
      <c r="J32" s="24"/>
      <c r="K32" s="24"/>
      <c r="L32" s="25" t="s">
        <v>27</v>
      </c>
      <c r="M32" s="25"/>
    </row>
    <row r="33" spans="1:13" x14ac:dyDescent="0.25">
      <c r="A33" s="33"/>
      <c r="B33" s="33"/>
      <c r="C33" s="7"/>
      <c r="D33" s="7"/>
      <c r="E33" s="33" t="s">
        <v>41</v>
      </c>
      <c r="F33" s="33"/>
      <c r="G33" s="7">
        <v>3900</v>
      </c>
      <c r="H33" s="7">
        <v>3750</v>
      </c>
      <c r="J33" s="24"/>
      <c r="K33" s="24"/>
      <c r="L33" s="25" t="s">
        <v>61</v>
      </c>
      <c r="M33" s="25"/>
    </row>
    <row r="34" spans="1:13" x14ac:dyDescent="0.25">
      <c r="A34" s="33"/>
      <c r="B34" s="33"/>
      <c r="C34" s="7"/>
      <c r="D34" s="7"/>
      <c r="E34" s="33" t="s">
        <v>27</v>
      </c>
      <c r="F34" s="33"/>
      <c r="G34" s="7">
        <v>3092</v>
      </c>
      <c r="H34" s="7">
        <v>4200</v>
      </c>
      <c r="J34" s="12"/>
      <c r="K34" s="12"/>
      <c r="L34" s="25" t="s">
        <v>28</v>
      </c>
      <c r="M34" s="25"/>
    </row>
    <row r="35" spans="1:13" x14ac:dyDescent="0.25">
      <c r="A35" s="33"/>
      <c r="B35" s="33"/>
      <c r="C35" s="7"/>
      <c r="D35" s="7"/>
      <c r="E35" s="33" t="s">
        <v>61</v>
      </c>
      <c r="F35" s="33"/>
      <c r="G35" s="7">
        <f>SUM(G31:G34)</f>
        <v>9767</v>
      </c>
      <c r="H35" s="7">
        <f>SUM(H31:H34)</f>
        <v>12893</v>
      </c>
      <c r="J35" s="23" t="s">
        <v>39</v>
      </c>
      <c r="K35" s="27"/>
      <c r="L35" s="23" t="s">
        <v>42</v>
      </c>
      <c r="M35" s="27"/>
    </row>
    <row r="36" spans="1:13" x14ac:dyDescent="0.25">
      <c r="A36" s="33"/>
      <c r="B36" s="33"/>
      <c r="C36" s="7"/>
      <c r="D36" s="7"/>
      <c r="E36" s="33" t="s">
        <v>28</v>
      </c>
      <c r="F36" s="33"/>
      <c r="G36" s="7">
        <f>+G29+G35</f>
        <v>10867</v>
      </c>
      <c r="H36" s="7">
        <f>+H35+H29</f>
        <v>14093</v>
      </c>
    </row>
    <row r="37" spans="1:13" x14ac:dyDescent="0.25">
      <c r="A37" s="33" t="s">
        <v>30</v>
      </c>
      <c r="B37" s="33"/>
      <c r="C37" s="7">
        <f>+C24+C29</f>
        <v>20730</v>
      </c>
      <c r="D37" s="7">
        <f>+D24+D29</f>
        <v>20800</v>
      </c>
      <c r="E37" s="33" t="s">
        <v>29</v>
      </c>
      <c r="F37" s="33"/>
      <c r="G37" s="7">
        <f>+G36+G27+G25</f>
        <v>20730</v>
      </c>
      <c r="H37" s="7">
        <f>+H25+H27+H36</f>
        <v>20800</v>
      </c>
    </row>
    <row r="38" spans="1:13" x14ac:dyDescent="0.25">
      <c r="A38" s="21"/>
      <c r="B38" s="21"/>
      <c r="C38" s="21"/>
      <c r="D38" s="21"/>
      <c r="E38" s="21"/>
      <c r="F38" s="21"/>
      <c r="G38" s="21"/>
      <c r="H38" s="21"/>
      <c r="I38" s="21"/>
    </row>
    <row r="39" spans="1:13" x14ac:dyDescent="0.25">
      <c r="A39" s="21"/>
      <c r="B39" s="21"/>
      <c r="C39" s="21"/>
      <c r="D39" s="21"/>
      <c r="E39" s="21"/>
      <c r="F39" s="21"/>
      <c r="G39" s="21"/>
      <c r="H39" s="21"/>
      <c r="I39" s="21"/>
    </row>
    <row r="40" spans="1:13" x14ac:dyDescent="0.25">
      <c r="A40" s="21"/>
      <c r="B40" s="21"/>
      <c r="C40" s="21"/>
      <c r="D40" s="21"/>
      <c r="E40" s="21"/>
      <c r="F40" s="21"/>
      <c r="G40" s="21"/>
      <c r="H40" s="21"/>
      <c r="I40" s="21"/>
    </row>
    <row r="41" spans="1:13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13" x14ac:dyDescent="0.25">
      <c r="A42" s="21"/>
      <c r="B42" s="21"/>
      <c r="C42" s="21"/>
      <c r="D42" s="21"/>
      <c r="E42" s="21"/>
      <c r="F42" s="21"/>
      <c r="G42" s="21"/>
      <c r="H42" s="21"/>
      <c r="I42" s="21"/>
    </row>
    <row r="43" spans="1:13" x14ac:dyDescent="0.25">
      <c r="A43" s="21"/>
      <c r="B43" s="21"/>
      <c r="C43" s="21"/>
      <c r="D43" s="21"/>
      <c r="E43" s="21"/>
      <c r="F43" s="21"/>
      <c r="G43" s="21"/>
      <c r="H43" s="21"/>
      <c r="I43" s="21"/>
    </row>
    <row r="44" spans="1:13" x14ac:dyDescent="0.25">
      <c r="A44" s="21"/>
      <c r="B44" s="21"/>
      <c r="C44" s="21"/>
      <c r="D44" s="21"/>
      <c r="E44" s="21"/>
      <c r="F44" s="21"/>
      <c r="G44" s="21"/>
      <c r="H44" s="21"/>
      <c r="I44" s="21"/>
    </row>
    <row r="45" spans="1:13" x14ac:dyDescent="0.25">
      <c r="A45" s="21"/>
      <c r="B45" s="21"/>
      <c r="C45" s="21"/>
      <c r="D45" s="21"/>
      <c r="E45" s="21"/>
      <c r="F45" s="21"/>
      <c r="G45" s="21"/>
      <c r="H45" s="21"/>
      <c r="I45" s="21"/>
    </row>
    <row r="46" spans="1:13" x14ac:dyDescent="0.25">
      <c r="A46" s="21"/>
      <c r="B46" s="21"/>
      <c r="C46" s="21"/>
      <c r="D46" s="21"/>
      <c r="E46" s="21"/>
      <c r="F46" s="21"/>
      <c r="G46" s="21"/>
      <c r="H46" s="21"/>
      <c r="I46" s="21"/>
    </row>
  </sheetData>
  <mergeCells count="53">
    <mergeCell ref="A36:B36"/>
    <mergeCell ref="E36:F36"/>
    <mergeCell ref="A37:B37"/>
    <mergeCell ref="E37:F37"/>
    <mergeCell ref="A33:B33"/>
    <mergeCell ref="E33:F33"/>
    <mergeCell ref="A34:B34"/>
    <mergeCell ref="E34:F34"/>
    <mergeCell ref="A35:B35"/>
    <mergeCell ref="E35:F35"/>
    <mergeCell ref="A30:B30"/>
    <mergeCell ref="E30:F30"/>
    <mergeCell ref="A31:B31"/>
    <mergeCell ref="E31:F31"/>
    <mergeCell ref="A32:B32"/>
    <mergeCell ref="E32:F32"/>
    <mergeCell ref="A27:B27"/>
    <mergeCell ref="E27:F27"/>
    <mergeCell ref="A28:B28"/>
    <mergeCell ref="E28:F28"/>
    <mergeCell ref="A29:B29"/>
    <mergeCell ref="E29:F29"/>
    <mergeCell ref="A24:B24"/>
    <mergeCell ref="E24:F24"/>
    <mergeCell ref="A25:B25"/>
    <mergeCell ref="E25:F25"/>
    <mergeCell ref="A26:B26"/>
    <mergeCell ref="E26:F26"/>
    <mergeCell ref="A21:B21"/>
    <mergeCell ref="E21:F21"/>
    <mergeCell ref="A22:B22"/>
    <mergeCell ref="E22:F22"/>
    <mergeCell ref="A23:B23"/>
    <mergeCell ref="E23:F23"/>
    <mergeCell ref="J18:M18"/>
    <mergeCell ref="A20:B20"/>
    <mergeCell ref="E20:F20"/>
    <mergeCell ref="B10:C10"/>
    <mergeCell ref="B11:C11"/>
    <mergeCell ref="B12:C12"/>
    <mergeCell ref="B13:C13"/>
    <mergeCell ref="B14:C14"/>
    <mergeCell ref="B15:C15"/>
    <mergeCell ref="B16:C16"/>
    <mergeCell ref="A19:D19"/>
    <mergeCell ref="B9:C9"/>
    <mergeCell ref="E19:H19"/>
    <mergeCell ref="A18:H18"/>
    <mergeCell ref="A4:E4"/>
    <mergeCell ref="B5:C5"/>
    <mergeCell ref="B6:C6"/>
    <mergeCell ref="B7:C7"/>
    <mergeCell ref="B8:C8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Opgave 10.2</vt:lpstr>
      <vt:lpstr>Opgave 10.3</vt:lpstr>
      <vt:lpstr>Opgave 10.4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Peter Schmalz</cp:lastModifiedBy>
  <cp:lastPrinted>2015-03-04T20:27:51Z</cp:lastPrinted>
  <dcterms:created xsi:type="dcterms:W3CDTF">2010-01-27T10:46:47Z</dcterms:created>
  <dcterms:modified xsi:type="dcterms:W3CDTF">2015-08-26T13:04:00Z</dcterms:modified>
</cp:coreProperties>
</file>